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naken\OneDrive - さくら互学院　北光教室\INVESTOR\CMA\トレード管理シート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5" i="1" l="1"/>
  <c r="S9" i="1"/>
  <c r="T9" i="1" s="1"/>
  <c r="S10" i="1"/>
  <c r="T10" i="1" s="1"/>
  <c r="S11" i="1"/>
  <c r="S12" i="1"/>
  <c r="S16" i="1" l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13" i="1"/>
  <c r="S14" i="1"/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I10" i="1"/>
  <c r="J11" i="1" l="1"/>
  <c r="M11" i="1" s="1"/>
  <c r="T11" i="1"/>
  <c r="L11" i="1"/>
  <c r="O11" i="1" s="1"/>
  <c r="G11" i="1"/>
  <c r="T12" i="1" s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T13" i="1" s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T14" i="1" s="1"/>
  <c r="L15" i="1"/>
  <c r="O15" i="1" s="1"/>
  <c r="I15" i="1" s="1"/>
  <c r="K14" i="1"/>
  <c r="N14" i="1" s="1"/>
  <c r="J14" i="1" l="1"/>
  <c r="M14" i="1" s="1"/>
  <c r="G14" i="1" s="1"/>
  <c r="T15" i="1" s="1"/>
  <c r="H14" i="1"/>
  <c r="K15" i="1" s="1"/>
  <c r="N15" i="1" s="1"/>
  <c r="H15" i="1" s="1"/>
  <c r="L16" i="1"/>
  <c r="O16" i="1" s="1"/>
  <c r="I16" i="1" s="1"/>
  <c r="J15" i="1" l="1"/>
  <c r="M15" i="1" s="1"/>
  <c r="G15" i="1" s="1"/>
  <c r="T16" i="1" s="1"/>
  <c r="K16" i="1"/>
  <c r="N16" i="1" s="1"/>
  <c r="H16" i="1" s="1"/>
  <c r="L17" i="1"/>
  <c r="O17" i="1" s="1"/>
  <c r="I17" i="1" s="1"/>
  <c r="J16" i="1" l="1"/>
  <c r="M16" i="1" s="1"/>
  <c r="G16" i="1" s="1"/>
  <c r="T17" i="1" s="1"/>
  <c r="L18" i="1"/>
  <c r="O18" i="1" s="1"/>
  <c r="I18" i="1" s="1"/>
  <c r="K17" i="1"/>
  <c r="N17" i="1" s="1"/>
  <c r="H17" i="1" s="1"/>
  <c r="J17" i="1" l="1"/>
  <c r="M17" i="1" s="1"/>
  <c r="G17" i="1" s="1"/>
  <c r="T18" i="1" s="1"/>
  <c r="K18" i="1"/>
  <c r="N18" i="1" s="1"/>
  <c r="H18" i="1" s="1"/>
  <c r="L19" i="1"/>
  <c r="O19" i="1" s="1"/>
  <c r="I19" i="1" s="1"/>
  <c r="J18" i="1" l="1"/>
  <c r="M18" i="1" s="1"/>
  <c r="G18" i="1" s="1"/>
  <c r="T19" i="1" s="1"/>
  <c r="L20" i="1"/>
  <c r="O20" i="1" s="1"/>
  <c r="I20" i="1" s="1"/>
  <c r="K19" i="1"/>
  <c r="N19" i="1" s="1"/>
  <c r="H19" i="1" s="1"/>
  <c r="J19" i="1" l="1"/>
  <c r="M19" i="1" s="1"/>
  <c r="G19" i="1" s="1"/>
  <c r="T20" i="1" s="1"/>
  <c r="K20" i="1"/>
  <c r="N20" i="1" s="1"/>
  <c r="H20" i="1" s="1"/>
  <c r="L21" i="1"/>
  <c r="O21" i="1" s="1"/>
  <c r="I21" i="1" s="1"/>
  <c r="J20" i="1" l="1"/>
  <c r="M20" i="1" s="1"/>
  <c r="G20" i="1" s="1"/>
  <c r="T21" i="1" s="1"/>
  <c r="L22" i="1"/>
  <c r="O22" i="1" s="1"/>
  <c r="I22" i="1" s="1"/>
  <c r="K21" i="1"/>
  <c r="N21" i="1" s="1"/>
  <c r="H21" i="1" s="1"/>
  <c r="J21" i="1" l="1"/>
  <c r="M21" i="1" s="1"/>
  <c r="G21" i="1" s="1"/>
  <c r="T22" i="1" s="1"/>
  <c r="K22" i="1"/>
  <c r="N22" i="1" s="1"/>
  <c r="H22" i="1" s="1"/>
  <c r="L23" i="1"/>
  <c r="O23" i="1" s="1"/>
  <c r="I23" i="1" s="1"/>
  <c r="J22" i="1" l="1"/>
  <c r="M22" i="1" s="1"/>
  <c r="G22" i="1" s="1"/>
  <c r="T23" i="1" s="1"/>
  <c r="L24" i="1"/>
  <c r="O24" i="1" s="1"/>
  <c r="I24" i="1" s="1"/>
  <c r="K23" i="1"/>
  <c r="N23" i="1" s="1"/>
  <c r="H23" i="1" s="1"/>
  <c r="J23" i="1" l="1"/>
  <c r="M23" i="1" s="1"/>
  <c r="G23" i="1" s="1"/>
  <c r="T24" i="1" s="1"/>
  <c r="K24" i="1"/>
  <c r="N24" i="1" s="1"/>
  <c r="H24" i="1" s="1"/>
  <c r="L25" i="1"/>
  <c r="O25" i="1" s="1"/>
  <c r="I25" i="1" s="1"/>
  <c r="J24" i="1" l="1"/>
  <c r="M24" i="1" s="1"/>
  <c r="G24" i="1" s="1"/>
  <c r="T25" i="1" s="1"/>
  <c r="L26" i="1"/>
  <c r="O26" i="1" s="1"/>
  <c r="I26" i="1" s="1"/>
  <c r="K25" i="1"/>
  <c r="N25" i="1" s="1"/>
  <c r="H25" i="1" s="1"/>
  <c r="J25" i="1" l="1"/>
  <c r="M25" i="1" s="1"/>
  <c r="G25" i="1" s="1"/>
  <c r="T26" i="1" s="1"/>
  <c r="K26" i="1"/>
  <c r="N26" i="1" s="1"/>
  <c r="H26" i="1" s="1"/>
  <c r="L27" i="1"/>
  <c r="O27" i="1" s="1"/>
  <c r="I27" i="1" s="1"/>
  <c r="J26" i="1" l="1"/>
  <c r="M26" i="1" s="1"/>
  <c r="G26" i="1" s="1"/>
  <c r="T27" i="1" s="1"/>
  <c r="L28" i="1"/>
  <c r="O28" i="1" s="1"/>
  <c r="I28" i="1" s="1"/>
  <c r="K27" i="1"/>
  <c r="N27" i="1" s="1"/>
  <c r="H27" i="1" s="1"/>
  <c r="J27" i="1" l="1"/>
  <c r="M27" i="1" s="1"/>
  <c r="G27" i="1" s="1"/>
  <c r="T28" i="1" s="1"/>
  <c r="K28" i="1"/>
  <c r="N28" i="1" s="1"/>
  <c r="H28" i="1" s="1"/>
  <c r="L29" i="1"/>
  <c r="O29" i="1" s="1"/>
  <c r="I29" i="1" s="1"/>
  <c r="J28" i="1" l="1"/>
  <c r="M28" i="1" s="1"/>
  <c r="G28" i="1" s="1"/>
  <c r="T29" i="1" s="1"/>
  <c r="L30" i="1"/>
  <c r="O30" i="1" s="1"/>
  <c r="I30" i="1" s="1"/>
  <c r="K29" i="1"/>
  <c r="N29" i="1" s="1"/>
  <c r="H29" i="1" s="1"/>
  <c r="J29" i="1" l="1"/>
  <c r="M29" i="1" s="1"/>
  <c r="G29" i="1" s="1"/>
  <c r="T30" i="1" s="1"/>
  <c r="K30" i="1"/>
  <c r="N30" i="1" s="1"/>
  <c r="H30" i="1" s="1"/>
  <c r="L31" i="1"/>
  <c r="O31" i="1" s="1"/>
  <c r="I31" i="1" s="1"/>
  <c r="J30" i="1" l="1"/>
  <c r="M30" i="1" s="1"/>
  <c r="G30" i="1" s="1"/>
  <c r="T31" i="1" s="1"/>
  <c r="L32" i="1"/>
  <c r="O32" i="1" s="1"/>
  <c r="I32" i="1" s="1"/>
  <c r="K31" i="1"/>
  <c r="N31" i="1" s="1"/>
  <c r="H31" i="1" s="1"/>
  <c r="J31" i="1" l="1"/>
  <c r="M31" i="1" s="1"/>
  <c r="G31" i="1" s="1"/>
  <c r="T32" i="1" s="1"/>
  <c r="K32" i="1"/>
  <c r="N32" i="1" s="1"/>
  <c r="H32" i="1" s="1"/>
  <c r="L33" i="1"/>
  <c r="O33" i="1" s="1"/>
  <c r="I33" i="1" s="1"/>
  <c r="J32" i="1" l="1"/>
  <c r="M32" i="1" s="1"/>
  <c r="G32" i="1" s="1"/>
  <c r="T33" i="1" s="1"/>
  <c r="L34" i="1"/>
  <c r="O34" i="1" s="1"/>
  <c r="I34" i="1" s="1"/>
  <c r="K33" i="1"/>
  <c r="N33" i="1" s="1"/>
  <c r="H33" i="1" s="1"/>
  <c r="J33" i="1" l="1"/>
  <c r="M33" i="1" s="1"/>
  <c r="G33" i="1" s="1"/>
  <c r="T34" i="1" s="1"/>
  <c r="K34" i="1"/>
  <c r="N34" i="1" s="1"/>
  <c r="H34" i="1" s="1"/>
  <c r="L35" i="1"/>
  <c r="O35" i="1" s="1"/>
  <c r="I35" i="1" s="1"/>
  <c r="J34" i="1" l="1"/>
  <c r="M34" i="1" s="1"/>
  <c r="G34" i="1" s="1"/>
  <c r="T35" i="1" s="1"/>
  <c r="L36" i="1"/>
  <c r="O36" i="1" s="1"/>
  <c r="I36" i="1" s="1"/>
  <c r="K35" i="1"/>
  <c r="N35" i="1" s="1"/>
  <c r="H35" i="1" s="1"/>
  <c r="J35" i="1" l="1"/>
  <c r="M35" i="1" s="1"/>
  <c r="G35" i="1" s="1"/>
  <c r="T36" i="1" s="1"/>
  <c r="K36" i="1"/>
  <c r="N36" i="1" s="1"/>
  <c r="H36" i="1" s="1"/>
  <c r="L37" i="1"/>
  <c r="O37" i="1" s="1"/>
  <c r="I37" i="1" s="1"/>
  <c r="J36" i="1" l="1"/>
  <c r="M36" i="1" s="1"/>
  <c r="G36" i="1" s="1"/>
  <c r="T37" i="1" s="1"/>
  <c r="L38" i="1"/>
  <c r="O38" i="1" s="1"/>
  <c r="I38" i="1" s="1"/>
  <c r="K37" i="1"/>
  <c r="N37" i="1" s="1"/>
  <c r="H37" i="1" s="1"/>
  <c r="J37" i="1" l="1"/>
  <c r="M37" i="1" s="1"/>
  <c r="G37" i="1" s="1"/>
  <c r="T38" i="1" s="1"/>
  <c r="K38" i="1"/>
  <c r="N38" i="1" s="1"/>
  <c r="H38" i="1" s="1"/>
  <c r="L39" i="1"/>
  <c r="O39" i="1" s="1"/>
  <c r="I39" i="1" s="1"/>
  <c r="J38" i="1" l="1"/>
  <c r="M38" i="1" s="1"/>
  <c r="G38" i="1" s="1"/>
  <c r="T39" i="1" s="1"/>
  <c r="L40" i="1"/>
  <c r="O40" i="1" s="1"/>
  <c r="I40" i="1" s="1"/>
  <c r="K39" i="1"/>
  <c r="N39" i="1" s="1"/>
  <c r="H39" i="1" s="1"/>
  <c r="J39" i="1" l="1"/>
  <c r="M39" i="1" s="1"/>
  <c r="G39" i="1" s="1"/>
  <c r="T40" i="1" s="1"/>
  <c r="K40" i="1"/>
  <c r="N40" i="1" s="1"/>
  <c r="H40" i="1" s="1"/>
  <c r="L41" i="1"/>
  <c r="O41" i="1" s="1"/>
  <c r="I41" i="1" s="1"/>
  <c r="J40" i="1" l="1"/>
  <c r="M40" i="1" s="1"/>
  <c r="G40" i="1" s="1"/>
  <c r="T41" i="1" s="1"/>
  <c r="L42" i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 l="1"/>
  <c r="M41" i="1" s="1"/>
  <c r="G41" i="1" s="1"/>
  <c r="T42" i="1" s="1"/>
  <c r="K42" i="1"/>
  <c r="N42" i="1" s="1"/>
  <c r="H42" i="1" s="1"/>
  <c r="K43" i="1" s="1"/>
  <c r="N43" i="1" s="1"/>
  <c r="H43" i="1" s="1"/>
  <c r="L45" i="1"/>
  <c r="O45" i="1" s="1"/>
  <c r="I45" i="1" s="1"/>
  <c r="J42" i="1" l="1"/>
  <c r="M42" i="1" s="1"/>
  <c r="G42" i="1" s="1"/>
  <c r="T43" i="1" s="1"/>
  <c r="K44" i="1"/>
  <c r="N44" i="1" s="1"/>
  <c r="H44" i="1" s="1"/>
  <c r="K45" i="1" s="1"/>
  <c r="N45" i="1" s="1"/>
  <c r="H45" i="1" s="1"/>
  <c r="L46" i="1"/>
  <c r="O46" i="1" s="1"/>
  <c r="I46" i="1" s="1"/>
  <c r="J43" i="1" l="1"/>
  <c r="M43" i="1" s="1"/>
  <c r="G43" i="1" s="1"/>
  <c r="T44" i="1" s="1"/>
  <c r="K46" i="1"/>
  <c r="N46" i="1" s="1"/>
  <c r="H46" i="1" s="1"/>
  <c r="K47" i="1" s="1"/>
  <c r="N47" i="1" s="1"/>
  <c r="H47" i="1" s="1"/>
  <c r="L47" i="1"/>
  <c r="O47" i="1" s="1"/>
  <c r="I47" i="1" s="1"/>
  <c r="J44" i="1" l="1"/>
  <c r="M44" i="1" s="1"/>
  <c r="G44" i="1" s="1"/>
  <c r="T45" i="1" s="1"/>
  <c r="K48" i="1"/>
  <c r="N48" i="1" s="1"/>
  <c r="H48" i="1" s="1"/>
  <c r="L48" i="1"/>
  <c r="O48" i="1" s="1"/>
  <c r="I48" i="1" s="1"/>
  <c r="J45" i="1" l="1"/>
  <c r="M45" i="1" s="1"/>
  <c r="G45" i="1" s="1"/>
  <c r="T46" i="1" s="1"/>
  <c r="K49" i="1"/>
  <c r="N49" i="1" s="1"/>
  <c r="H49" i="1" s="1"/>
  <c r="L49" i="1"/>
  <c r="O49" i="1" s="1"/>
  <c r="I49" i="1" s="1"/>
  <c r="J46" i="1" l="1"/>
  <c r="M46" i="1" s="1"/>
  <c r="G46" i="1" s="1"/>
  <c r="T47" i="1" s="1"/>
  <c r="K50" i="1"/>
  <c r="N50" i="1" s="1"/>
  <c r="H50" i="1" s="1"/>
  <c r="L50" i="1"/>
  <c r="O50" i="1" s="1"/>
  <c r="I50" i="1" s="1"/>
  <c r="J47" i="1" l="1"/>
  <c r="M47" i="1" s="1"/>
  <c r="G47" i="1" s="1"/>
  <c r="T48" i="1" s="1"/>
  <c r="K51" i="1"/>
  <c r="N51" i="1" s="1"/>
  <c r="H51" i="1" s="1"/>
  <c r="L51" i="1"/>
  <c r="O51" i="1" s="1"/>
  <c r="I51" i="1" s="1"/>
  <c r="J48" i="1" l="1"/>
  <c r="M48" i="1" s="1"/>
  <c r="G48" i="1" s="1"/>
  <c r="T49" i="1" s="1"/>
  <c r="K52" i="1"/>
  <c r="N52" i="1" s="1"/>
  <c r="H52" i="1" s="1"/>
  <c r="L52" i="1"/>
  <c r="O52" i="1" s="1"/>
  <c r="I52" i="1" s="1"/>
  <c r="J49" i="1" l="1"/>
  <c r="M49" i="1" s="1"/>
  <c r="G49" i="1" s="1"/>
  <c r="T50" i="1" s="1"/>
  <c r="K53" i="1"/>
  <c r="N53" i="1" s="1"/>
  <c r="H53" i="1" s="1"/>
  <c r="L53" i="1"/>
  <c r="O53" i="1" s="1"/>
  <c r="I53" i="1" s="1"/>
  <c r="J50" i="1" l="1"/>
  <c r="M50" i="1" s="1"/>
  <c r="G50" i="1" s="1"/>
  <c r="T51" i="1" s="1"/>
  <c r="K54" i="1"/>
  <c r="N54" i="1" s="1"/>
  <c r="H54" i="1" s="1"/>
  <c r="L54" i="1"/>
  <c r="O54" i="1" s="1"/>
  <c r="I54" i="1" s="1"/>
  <c r="J51" i="1" l="1"/>
  <c r="M51" i="1" s="1"/>
  <c r="G51" i="1" s="1"/>
  <c r="T52" i="1" s="1"/>
  <c r="K55" i="1"/>
  <c r="N55" i="1" s="1"/>
  <c r="H55" i="1" s="1"/>
  <c r="L55" i="1"/>
  <c r="O55" i="1" s="1"/>
  <c r="I55" i="1" s="1"/>
  <c r="J52" i="1" l="1"/>
  <c r="M52" i="1" s="1"/>
  <c r="G52" i="1" s="1"/>
  <c r="T53" i="1" s="1"/>
  <c r="K56" i="1"/>
  <c r="N56" i="1" s="1"/>
  <c r="H56" i="1" s="1"/>
  <c r="L56" i="1"/>
  <c r="O56" i="1" s="1"/>
  <c r="I56" i="1" s="1"/>
  <c r="J53" i="1" l="1"/>
  <c r="M53" i="1" s="1"/>
  <c r="G53" i="1" s="1"/>
  <c r="T54" i="1" s="1"/>
  <c r="K57" i="1"/>
  <c r="N57" i="1" s="1"/>
  <c r="H57" i="1" s="1"/>
  <c r="L57" i="1"/>
  <c r="O57" i="1" s="1"/>
  <c r="I57" i="1" s="1"/>
  <c r="J54" i="1" l="1"/>
  <c r="M54" i="1" s="1"/>
  <c r="G54" i="1" s="1"/>
  <c r="T55" i="1" s="1"/>
  <c r="K58" i="1"/>
  <c r="N58" i="1" s="1"/>
  <c r="L58" i="1"/>
  <c r="O58" i="1" s="1"/>
  <c r="J55" i="1" l="1"/>
  <c r="M55" i="1" s="1"/>
  <c r="G55" i="1" s="1"/>
  <c r="T56" i="1" s="1"/>
  <c r="H58" i="1"/>
  <c r="N59" i="1"/>
  <c r="H59" i="1" s="1"/>
  <c r="I58" i="1"/>
  <c r="O59" i="1"/>
  <c r="I59" i="1" s="1"/>
  <c r="I61" i="1" s="1"/>
  <c r="J56" i="1" l="1"/>
  <c r="M56" i="1" s="1"/>
  <c r="G56" i="1" s="1"/>
  <c r="T57" i="1" s="1"/>
  <c r="H61" i="1"/>
  <c r="K61" i="1" s="1"/>
  <c r="L61" i="1"/>
  <c r="J57" i="1" l="1"/>
  <c r="M57" i="1" s="1"/>
  <c r="G57" i="1" s="1"/>
  <c r="T58" i="1" s="1"/>
  <c r="J58" i="1" l="1"/>
  <c r="M58" i="1" s="1"/>
  <c r="M59" i="1" s="1"/>
  <c r="G59" i="1" s="1"/>
  <c r="G61" i="1" s="1"/>
  <c r="J61" i="1" s="1"/>
  <c r="G58" i="1"/>
</calcChain>
</file>

<file path=xl/sharedStrings.xml><?xml version="1.0" encoding="utf-8"?>
<sst xmlns="http://schemas.openxmlformats.org/spreadsheetml/2006/main" count="69" uniqueCount="57">
  <si>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</si>
  <si>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</si>
  <si>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</si>
  <si>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</si>
  <si>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</si>
  <si>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</si>
  <si>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</si>
  <si>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</si>
  <si>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</si>
  <si>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</si>
  <si>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</si>
  <si>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</si>
  <si>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</si>
  <si>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</si>
  <si>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</si>
  <si>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</si>
  <si>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</si>
  <si>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</si>
  <si>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</si>
  <si>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</si>
  <si>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</si>
  <si>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</si>
  <si>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</si>
  <si>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</si>
  <si>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</si>
  <si>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</si>
  <si>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</si>
  <si>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</si>
  <si>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</si>
  <si>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</si>
  <si>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</si>
  <si>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</si>
  <si>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</si>
  <si>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</si>
  <si>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</si>
  <si>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</si>
  <si>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ロット</t>
    <phoneticPr fontId="1"/>
  </si>
  <si>
    <t>レート①</t>
    <phoneticPr fontId="1"/>
  </si>
  <si>
    <t>レート②</t>
    <phoneticPr fontId="1"/>
  </si>
  <si>
    <t>pips</t>
    <phoneticPr fontId="1"/>
  </si>
  <si>
    <t>lot</t>
    <phoneticPr fontId="1"/>
  </si>
  <si>
    <t>USDJPY</t>
    <phoneticPr fontId="5"/>
  </si>
  <si>
    <t>4H足</t>
    <rPh sb="2" eb="3">
      <t>アシ</t>
    </rPh>
    <phoneticPr fontId="1"/>
  </si>
  <si>
    <t>1.2</t>
    <phoneticPr fontId="1"/>
  </si>
  <si>
    <t>1.9</t>
    <phoneticPr fontId="1"/>
  </si>
  <si>
    <t>1.3</t>
    <phoneticPr fontId="1"/>
  </si>
  <si>
    <t>1.6</t>
    <phoneticPr fontId="1"/>
  </si>
  <si>
    <t>1.4</t>
    <phoneticPr fontId="1"/>
  </si>
  <si>
    <t>2.3</t>
    <phoneticPr fontId="1"/>
  </si>
  <si>
    <t>PBはみつかるが、条件にあっているかどうか、を見落としてしまう。
もう一度PB検証ルールを見直す。</t>
    <rPh sb="9" eb="11">
      <t>ジョウケン</t>
    </rPh>
    <rPh sb="23" eb="25">
      <t>ミオ</t>
    </rPh>
    <rPh sb="35" eb="37">
      <t>イチド</t>
    </rPh>
    <rPh sb="39" eb="41">
      <t>ケンショウ</t>
    </rPh>
    <rPh sb="45" eb="47">
      <t>ミナオ</t>
    </rPh>
    <phoneticPr fontId="1"/>
  </si>
  <si>
    <t>ひきつづき検証していく。</t>
    <rPh sb="5" eb="7">
      <t>ケンショウ</t>
    </rPh>
    <phoneticPr fontId="1"/>
  </si>
  <si>
    <t>・買いのPBの実体は２つのMAより上、売りのPBの実体は２つのMAより下
　長いひげがMAにタッチしている
・PBの実体がMAの下にあって、下に長いひげがのびているときに買うと、MAでおさえらる（予想）ので
　のびない
・MAの下に実体がある→売り待ち→長いひげがMAにふれる→つぎに安値きりあげ→キャンセル</t>
    <rPh sb="1" eb="2">
      <t>カ</t>
    </rPh>
    <rPh sb="7" eb="9">
      <t>ジッタイ</t>
    </rPh>
    <rPh sb="17" eb="18">
      <t>ウエ</t>
    </rPh>
    <rPh sb="19" eb="20">
      <t>ウ</t>
    </rPh>
    <rPh sb="25" eb="27">
      <t>ジッタイ</t>
    </rPh>
    <rPh sb="35" eb="36">
      <t>シタ</t>
    </rPh>
    <rPh sb="38" eb="39">
      <t>ナガ</t>
    </rPh>
    <rPh sb="58" eb="60">
      <t>ジッタイ</t>
    </rPh>
    <rPh sb="64" eb="65">
      <t>シタ</t>
    </rPh>
    <rPh sb="70" eb="71">
      <t>シタ</t>
    </rPh>
    <rPh sb="72" eb="73">
      <t>ナガ</t>
    </rPh>
    <rPh sb="85" eb="86">
      <t>カ</t>
    </rPh>
    <rPh sb="98" eb="100">
      <t>ヨソウ</t>
    </rPh>
    <rPh sb="114" eb="115">
      <t>シタ</t>
    </rPh>
    <rPh sb="116" eb="118">
      <t>ジッタイ</t>
    </rPh>
    <rPh sb="122" eb="123">
      <t>ウ</t>
    </rPh>
    <rPh sb="124" eb="125">
      <t>マ</t>
    </rPh>
    <rPh sb="127" eb="128">
      <t>ナガ</t>
    </rPh>
    <rPh sb="142" eb="144">
      <t>ヤスネ</t>
    </rPh>
    <phoneticPr fontId="1"/>
  </si>
  <si>
    <t>2.6</t>
    <phoneticPr fontId="1"/>
  </si>
  <si>
    <t>2.4</t>
    <phoneticPr fontId="1"/>
  </si>
  <si>
    <t>1.8</t>
    <phoneticPr fontId="1"/>
  </si>
  <si>
    <t>0.75</t>
    <phoneticPr fontId="1"/>
  </si>
  <si>
    <t>0.69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</si>
</sst>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3" fontId="12" fillId="0" borderId="3" xfId="0" applyNumberFormat="1" applyFont="1" applyBorder="1">
      <alignment vertical="center"/>
    </xf>
    <xf numFmtId="3" fontId="12" fillId="0" borderId="4" xfId="0" applyNumberFormat="1" applyFont="1" applyBorder="1">
      <alignment vertical="center"/>
    </xf>
    <xf numFmtId="14" fontId="10" fillId="0" borderId="0" xfId="2" applyNumberFormat="1">
      <alignment vertical="center"/>
    </xf>
    <xf numFmtId="14" fontId="4" fillId="0" borderId="0" xfId="2" applyNumberFormat="1" applyFont="1">
      <alignment vertical="center"/>
    </xf>
    <xf numFmtId="14" fontId="14" fillId="0" borderId="0" xfId="2" applyNumberFormat="1" applyFont="1">
      <alignment vertical="center"/>
    </xf>
    <xf numFmtId="49" fontId="0" fillId="0" borderId="0" xfId="0" applyNumberFormat="1">
      <alignment vertical="center"/>
    </xf>
    <xf numFmtId="0" fontId="0" fillId="0" borderId="3" xfId="0" applyBorder="1">
      <alignment vertical="center"/>
    </xf>
    <xf numFmtId="177" fontId="0" fillId="0" borderId="4" xfId="0" applyNumberFormat="1" applyBorder="1">
      <alignment vertical="center"/>
    </xf>
    <xf numFmtId="14" fontId="15" fillId="0" borderId="0" xfId="2" applyNumberFormat="1" applyFo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2</xdr:col>
      <xdr:colOff>0</xdr:colOff>
      <xdr:row>4</xdr:row>
      <xdr:rowOff>0</xdr:rowOff>
    </xdr:from>
    <xdr:to>
      <xdr:col>20</xdr:col>
      <xdr:colOff>291098</xdr:colOff>
      <xdr:row>28</xdr:row>
      <xdr:rowOff>54686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4975" y="752475"/>
          <a:ext cx="11540123" cy="4512386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32</xdr:row>
      <xdr:rowOff>0</xdr:rowOff>
    </xdr:from>
    <xdr:to>
      <xdr:col>21</xdr:col>
      <xdr:colOff>291098</xdr:colOff>
      <xdr:row>56</xdr:row>
      <xdr:rowOff>168986</xdr:rowOff>
    </xdr:to>
    <xdr:pic>
      <xdr:nvPicPr>
        <xdr:cNvPr id="30" name="図 2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24100" y="5934075"/>
          <a:ext cx="11540123" cy="45123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zoomScaleNormal="100" workbookViewId="0">
      <pane xSplit="1" ySplit="8" topLeftCell="B12" activePane="bottomRight" state="frozen"/>
      <selection pane="topRight" activeCell="B1" sqref="B1"/>
      <selection pane="bottomLeft" activeCell="A9" sqref="A9"/>
      <selection pane="bottomRight" activeCell="A21" sqref="A21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10.3984375" customWidth="1"/>
    <col min="8" max="8" width="11" customWidth="1"/>
    <col min="10" max="15" width="7.69921875" customWidth="1"/>
  </cols>
  <sheetData>
    <row r="1" spans="1:20" x14ac:dyDescent="0.45">
      <c r="A1" s="1" t="s">
        <v>7</v>
      </c>
      <c r="C1" t="s">
        <v>35</v>
      </c>
    </row>
    <row r="2" spans="1:20" x14ac:dyDescent="0.45">
      <c r="A2" s="1" t="s">
        <v>8</v>
      </c>
      <c r="C2" t="s">
        <v>42</v>
      </c>
    </row>
    <row r="3" spans="1:20" x14ac:dyDescent="0.45">
      <c r="A3" s="1" t="s">
        <v>10</v>
      </c>
      <c r="C3" s="29">
        <v>100000</v>
      </c>
    </row>
    <row r="4" spans="1:20" x14ac:dyDescent="0.45">
      <c r="A4" s="1" t="s">
        <v>11</v>
      </c>
      <c r="C4" s="29" t="s">
        <v>13</v>
      </c>
    </row>
    <row r="5" spans="1:20" ht="18.600000000000001" thickBot="1" x14ac:dyDescent="0.5">
      <c r="A5" s="1" t="s">
        <v>12</v>
      </c>
      <c r="C5" s="29" t="s">
        <v>33</v>
      </c>
    </row>
    <row r="6" spans="1:20" ht="18.600000000000001" thickBot="1" x14ac:dyDescent="0.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91" t="s">
        <v>3</v>
      </c>
      <c r="H6" s="92"/>
      <c r="I6" s="98"/>
      <c r="J6" s="91" t="s">
        <v>22</v>
      </c>
      <c r="K6" s="92"/>
      <c r="L6" s="98"/>
      <c r="M6" s="91" t="s">
        <v>23</v>
      </c>
      <c r="N6" s="92"/>
      <c r="O6" s="98"/>
      <c r="P6" s="87" t="s">
        <v>36</v>
      </c>
      <c r="Q6" t="s">
        <v>37</v>
      </c>
      <c r="R6" t="s">
        <v>38</v>
      </c>
      <c r="S6" t="s">
        <v>39</v>
      </c>
      <c r="T6" t="s">
        <v>40</v>
      </c>
    </row>
    <row r="7" spans="1:20" ht="18.600000000000001" thickBot="1" x14ac:dyDescent="0.5">
      <c r="A7" s="27"/>
      <c r="B7" s="27" t="s">
        <v>2</v>
      </c>
      <c r="C7" s="62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  <c r="P7" s="87"/>
    </row>
    <row r="8" spans="1:20" ht="18.600000000000001" thickBot="1" x14ac:dyDescent="0.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5" t="s">
        <v>22</v>
      </c>
      <c r="K8" s="96"/>
      <c r="L8" s="97"/>
      <c r="M8" s="95"/>
      <c r="N8" s="96"/>
      <c r="O8" s="97"/>
      <c r="P8" s="87"/>
    </row>
    <row r="9" spans="1:20" x14ac:dyDescent="0.45">
      <c r="A9" s="88">
        <v>1</v>
      </c>
      <c r="B9" s="23">
        <v>44003</v>
      </c>
      <c r="C9" s="50">
        <v>2</v>
      </c>
      <c r="D9" s="82">
        <v>-1</v>
      </c>
      <c r="E9" s="83">
        <v>-1</v>
      </c>
      <c r="F9" s="54">
        <v>-1</v>
      </c>
      <c r="G9" s="89">
        <f>IF(D9="","",G8+M9)</f>
        <v>97000</v>
      </c>
      <c r="H9" s="89">
        <f t="shared" ref="H9" si="0">IF(E9="","",H8+N9)</f>
        <v>97000</v>
      </c>
      <c r="I9" s="89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87" t="s">
        <v>43</v>
      </c>
      <c r="Q9" s="40">
        <v>107043</v>
      </c>
      <c r="R9" s="40">
        <v>106794</v>
      </c>
      <c r="S9" s="40">
        <f t="shared" ref="S9:S12" si="2">(Q9-R9)/10</f>
        <v>24.9</v>
      </c>
      <c r="T9">
        <f>G8*0.03/S9/100</f>
        <v>1.2048192771084338</v>
      </c>
    </row>
    <row r="10" spans="1:20" x14ac:dyDescent="0.45">
      <c r="A10" s="9">
        <v>2</v>
      </c>
      <c r="B10" s="5">
        <v>44028</v>
      </c>
      <c r="C10" s="47">
        <v>1</v>
      </c>
      <c r="D10" s="55">
        <v>1.27</v>
      </c>
      <c r="E10" s="56">
        <v>-1</v>
      </c>
      <c r="F10" s="57">
        <v>-1</v>
      </c>
      <c r="G10" s="22">
        <f t="shared" ref="G10:G42" si="3">IF(D10="","",G9+M10)</f>
        <v>100695.7</v>
      </c>
      <c r="H10" s="22">
        <f t="shared" ref="H10:H42" si="4">IF(E10="","",H9+N10)</f>
        <v>94090</v>
      </c>
      <c r="I10" s="22">
        <f t="shared" ref="I10:I42" si="5">IF(F10="","",I9+O10)</f>
        <v>94090</v>
      </c>
      <c r="J10" s="44">
        <f t="shared" ref="J10:J12" si="6">IF(G9="","",G9*0.03)</f>
        <v>2910</v>
      </c>
      <c r="K10" s="45">
        <f t="shared" ref="K10:K12" si="7">IF(H9="","",H9*0.03)</f>
        <v>2910</v>
      </c>
      <c r="L10" s="46">
        <f t="shared" ref="L10:L12" si="8">IF(I9="","",I9*0.03)</f>
        <v>2910</v>
      </c>
      <c r="M10" s="44">
        <f t="shared" ref="M10:M12" si="9">IF(D10="","",J10*D10)</f>
        <v>3695.7000000000003</v>
      </c>
      <c r="N10" s="45">
        <f t="shared" ref="N10:N12" si="10">IF(E10="","",K10*E10)</f>
        <v>-2910</v>
      </c>
      <c r="O10" s="46">
        <f t="shared" ref="O10:O12" si="11">IF(F10="","",L10*F10)</f>
        <v>-2910</v>
      </c>
      <c r="P10" s="87" t="s">
        <v>44</v>
      </c>
      <c r="Q10" s="40">
        <v>107190</v>
      </c>
      <c r="R10" s="40">
        <v>107042</v>
      </c>
      <c r="S10" s="40">
        <f t="shared" si="2"/>
        <v>14.8</v>
      </c>
      <c r="T10">
        <f t="shared" ref="T10:T58" si="12">G9*0.03/S10/100</f>
        <v>1.9662162162162162</v>
      </c>
    </row>
    <row r="11" spans="1:20" x14ac:dyDescent="0.45">
      <c r="A11" s="9">
        <v>3</v>
      </c>
      <c r="B11" s="5">
        <v>44033</v>
      </c>
      <c r="C11" s="47">
        <v>1</v>
      </c>
      <c r="D11" s="55">
        <v>-1</v>
      </c>
      <c r="E11" s="56">
        <v>-1</v>
      </c>
      <c r="F11" s="78">
        <v>-1</v>
      </c>
      <c r="G11" s="22">
        <f t="shared" si="3"/>
        <v>97674.828999999998</v>
      </c>
      <c r="H11" s="22">
        <f t="shared" si="4"/>
        <v>91267.3</v>
      </c>
      <c r="I11" s="22">
        <f t="shared" si="5"/>
        <v>91267.3</v>
      </c>
      <c r="J11" s="44">
        <f t="shared" si="6"/>
        <v>3020.8709999999996</v>
      </c>
      <c r="K11" s="45">
        <f t="shared" si="7"/>
        <v>2822.7</v>
      </c>
      <c r="L11" s="46">
        <f t="shared" si="8"/>
        <v>2822.7</v>
      </c>
      <c r="M11" s="44">
        <f t="shared" si="9"/>
        <v>-3020.8709999999996</v>
      </c>
      <c r="N11" s="45">
        <f t="shared" si="10"/>
        <v>-2822.7</v>
      </c>
      <c r="O11" s="46">
        <f t="shared" si="11"/>
        <v>-2822.7</v>
      </c>
      <c r="P11" s="87" t="s">
        <v>44</v>
      </c>
      <c r="Q11" s="40">
        <v>107276</v>
      </c>
      <c r="R11" s="40">
        <v>107118</v>
      </c>
      <c r="S11" s="40">
        <f t="shared" si="2"/>
        <v>15.8</v>
      </c>
      <c r="T11">
        <f t="shared" si="12"/>
        <v>1.9119436708860755</v>
      </c>
    </row>
    <row r="12" spans="1:20" x14ac:dyDescent="0.45">
      <c r="A12" s="9">
        <v>4</v>
      </c>
      <c r="B12" s="5">
        <v>44056</v>
      </c>
      <c r="C12" s="47">
        <v>1</v>
      </c>
      <c r="D12" s="55">
        <v>-1</v>
      </c>
      <c r="E12" s="56">
        <v>-1</v>
      </c>
      <c r="F12" s="57">
        <v>-1</v>
      </c>
      <c r="G12" s="22">
        <f t="shared" si="3"/>
        <v>94744.584130000003</v>
      </c>
      <c r="H12" s="22">
        <f t="shared" si="4"/>
        <v>88529.281000000003</v>
      </c>
      <c r="I12" s="22">
        <f t="shared" si="5"/>
        <v>88529.281000000003</v>
      </c>
      <c r="J12" s="44">
        <f t="shared" si="6"/>
        <v>2930.24487</v>
      </c>
      <c r="K12" s="45">
        <f t="shared" si="7"/>
        <v>2738.0189999999998</v>
      </c>
      <c r="L12" s="46">
        <f t="shared" si="8"/>
        <v>2738.0189999999998</v>
      </c>
      <c r="M12" s="44">
        <f t="shared" si="9"/>
        <v>-2930.24487</v>
      </c>
      <c r="N12" s="45">
        <f t="shared" si="10"/>
        <v>-2738.0189999999998</v>
      </c>
      <c r="O12" s="46">
        <f t="shared" si="11"/>
        <v>-2738.0189999999998</v>
      </c>
      <c r="P12" s="87" t="s">
        <v>45</v>
      </c>
      <c r="Q12" s="40">
        <v>106786</v>
      </c>
      <c r="R12" s="40">
        <v>106563</v>
      </c>
      <c r="S12" s="40">
        <f t="shared" si="2"/>
        <v>22.3</v>
      </c>
      <c r="T12">
        <f t="shared" si="12"/>
        <v>1.3140111524663678</v>
      </c>
    </row>
    <row r="13" spans="1:20" x14ac:dyDescent="0.45">
      <c r="A13" s="9">
        <v>5</v>
      </c>
      <c r="B13" s="5">
        <v>44068</v>
      </c>
      <c r="C13" s="47">
        <v>1</v>
      </c>
      <c r="D13" s="55">
        <v>1.27</v>
      </c>
      <c r="E13" s="56">
        <v>1.5</v>
      </c>
      <c r="F13" s="78">
        <v>2</v>
      </c>
      <c r="G13" s="22">
        <f t="shared" si="3"/>
        <v>98354.352785352996</v>
      </c>
      <c r="H13" s="22">
        <f t="shared" si="4"/>
        <v>92513.098645000005</v>
      </c>
      <c r="I13" s="22">
        <f t="shared" si="5"/>
        <v>93841.037859999997</v>
      </c>
      <c r="J13" s="44">
        <f t="shared" ref="J13:J58" si="13">IF(G12="","",G12*0.03)</f>
        <v>2842.3375239000002</v>
      </c>
      <c r="K13" s="45">
        <f t="shared" ref="K13:K58" si="14">IF(H12="","",H12*0.03)</f>
        <v>2655.8784300000002</v>
      </c>
      <c r="L13" s="46">
        <f t="shared" ref="L13:L58" si="15">IF(I12="","",I12*0.03)</f>
        <v>2655.8784300000002</v>
      </c>
      <c r="M13" s="44">
        <f t="shared" ref="M13:M58" si="16">IF(D13="","",J13*D13)</f>
        <v>3609.7686553530002</v>
      </c>
      <c r="N13" s="45">
        <f t="shared" ref="N13:N58" si="17">IF(E13="","",K13*E13)</f>
        <v>3983.8176450000001</v>
      </c>
      <c r="O13" s="46">
        <f t="shared" ref="O13:O58" si="18">IF(F13="","",L13*F13)</f>
        <v>5311.7568600000004</v>
      </c>
      <c r="P13" s="87" t="s">
        <v>46</v>
      </c>
      <c r="Q13" s="40">
        <v>106039</v>
      </c>
      <c r="R13" s="40">
        <v>105871</v>
      </c>
      <c r="S13" s="40">
        <f t="shared" ref="S12:S13" si="19">(Q13-R13)/10</f>
        <v>16.8</v>
      </c>
      <c r="T13">
        <f t="shared" si="12"/>
        <v>1.6918675737500002</v>
      </c>
    </row>
    <row r="14" spans="1:20" x14ac:dyDescent="0.45">
      <c r="A14" s="9">
        <v>6</v>
      </c>
      <c r="B14" s="5">
        <v>44105</v>
      </c>
      <c r="C14" s="47">
        <v>2</v>
      </c>
      <c r="D14" s="55">
        <v>1.27</v>
      </c>
      <c r="E14" s="56">
        <v>1.5</v>
      </c>
      <c r="F14" s="105">
        <v>2</v>
      </c>
      <c r="G14" s="22">
        <f t="shared" si="3"/>
        <v>102101.65362647494</v>
      </c>
      <c r="H14" s="22">
        <f t="shared" si="4"/>
        <v>96676.188084025009</v>
      </c>
      <c r="I14" s="22">
        <f t="shared" si="5"/>
        <v>99471.500131599998</v>
      </c>
      <c r="J14" s="44">
        <f t="shared" si="13"/>
        <v>2950.6305835605899</v>
      </c>
      <c r="K14" s="45">
        <f t="shared" si="14"/>
        <v>2775.3929593500002</v>
      </c>
      <c r="L14" s="46">
        <f t="shared" si="15"/>
        <v>2815.2311357999997</v>
      </c>
      <c r="M14" s="44">
        <f t="shared" si="16"/>
        <v>3747.3008411219494</v>
      </c>
      <c r="N14" s="45">
        <f t="shared" si="17"/>
        <v>4163.0894390250005</v>
      </c>
      <c r="O14" s="46">
        <f t="shared" si="18"/>
        <v>5630.4622715999994</v>
      </c>
      <c r="P14" s="87" t="s">
        <v>47</v>
      </c>
      <c r="Q14" s="40">
        <v>105725</v>
      </c>
      <c r="R14" s="40">
        <v>105516</v>
      </c>
      <c r="S14" s="40">
        <f>(Q14-R14)/10</f>
        <v>20.9</v>
      </c>
      <c r="T14">
        <f t="shared" si="12"/>
        <v>1.4117849682108088</v>
      </c>
    </row>
    <row r="15" spans="1:20" x14ac:dyDescent="0.45">
      <c r="A15" s="9">
        <v>7</v>
      </c>
      <c r="B15" s="5">
        <v>44113</v>
      </c>
      <c r="C15" s="47">
        <v>2</v>
      </c>
      <c r="D15" s="55">
        <v>1.27</v>
      </c>
      <c r="E15" s="56">
        <v>1.5</v>
      </c>
      <c r="F15" s="105">
        <v>2</v>
      </c>
      <c r="G15" s="22">
        <f t="shared" si="3"/>
        <v>105991.72662964364</v>
      </c>
      <c r="H15" s="22">
        <f t="shared" si="4"/>
        <v>101026.61654780613</v>
      </c>
      <c r="I15" s="22">
        <f t="shared" si="5"/>
        <v>105439.79013949599</v>
      </c>
      <c r="J15" s="44">
        <f t="shared" si="13"/>
        <v>3063.0496087942483</v>
      </c>
      <c r="K15" s="45">
        <f t="shared" si="14"/>
        <v>2900.2856425207501</v>
      </c>
      <c r="L15" s="46">
        <f t="shared" si="15"/>
        <v>2984.1450039479996</v>
      </c>
      <c r="M15" s="44">
        <f t="shared" si="16"/>
        <v>3890.0730031686953</v>
      </c>
      <c r="N15" s="45">
        <f t="shared" si="17"/>
        <v>4350.4284637811252</v>
      </c>
      <c r="O15" s="46">
        <f t="shared" si="18"/>
        <v>5968.2900078959992</v>
      </c>
      <c r="P15" s="87" t="s">
        <v>48</v>
      </c>
      <c r="Q15" s="40">
        <v>105949</v>
      </c>
      <c r="R15" s="40">
        <v>105820</v>
      </c>
      <c r="S15" s="40">
        <f>(Q15-R15)/10</f>
        <v>12.9</v>
      </c>
      <c r="T15">
        <f t="shared" si="12"/>
        <v>2.3744570610808124</v>
      </c>
    </row>
    <row r="16" spans="1:20" x14ac:dyDescent="0.45">
      <c r="A16" s="9">
        <v>8</v>
      </c>
      <c r="B16" s="5">
        <v>44167</v>
      </c>
      <c r="C16" s="47">
        <v>1</v>
      </c>
      <c r="D16" s="55">
        <v>1.27</v>
      </c>
      <c r="E16" s="56">
        <v>1.5</v>
      </c>
      <c r="F16" s="57">
        <v>2</v>
      </c>
      <c r="G16" s="22">
        <f t="shared" si="3"/>
        <v>110030.01141423307</v>
      </c>
      <c r="H16" s="22">
        <f t="shared" si="4"/>
        <v>105572.81429245741</v>
      </c>
      <c r="I16" s="22">
        <f t="shared" si="5"/>
        <v>111766.17754786575</v>
      </c>
      <c r="J16" s="44">
        <f t="shared" si="13"/>
        <v>3179.7517988893092</v>
      </c>
      <c r="K16" s="45">
        <f t="shared" si="14"/>
        <v>3030.798496434184</v>
      </c>
      <c r="L16" s="46">
        <f t="shared" si="15"/>
        <v>3163.1937041848796</v>
      </c>
      <c r="M16" s="44">
        <f t="shared" si="16"/>
        <v>4038.2847845894225</v>
      </c>
      <c r="N16" s="45">
        <f t="shared" si="17"/>
        <v>4546.1977446512756</v>
      </c>
      <c r="O16" s="46">
        <f t="shared" si="18"/>
        <v>6326.3874083697592</v>
      </c>
      <c r="P16" s="87" t="s">
        <v>52</v>
      </c>
      <c r="Q16" s="40">
        <v>104461</v>
      </c>
      <c r="R16" s="40">
        <v>104342</v>
      </c>
      <c r="S16" s="40">
        <f t="shared" ref="S16:S58" si="20">(Q16-R16)/10</f>
        <v>11.9</v>
      </c>
      <c r="T16">
        <f t="shared" si="12"/>
        <v>2.6720603352010999</v>
      </c>
    </row>
    <row r="17" spans="1:20" x14ac:dyDescent="0.45">
      <c r="A17" s="9">
        <v>9</v>
      </c>
      <c r="B17" s="5">
        <v>44194</v>
      </c>
      <c r="C17" s="47">
        <v>1</v>
      </c>
      <c r="D17" s="55">
        <v>-1</v>
      </c>
      <c r="E17" s="56">
        <v>-1</v>
      </c>
      <c r="F17" s="57">
        <v>-1</v>
      </c>
      <c r="G17" s="22">
        <f t="shared" si="3"/>
        <v>106729.11107180608</v>
      </c>
      <c r="H17" s="22">
        <f t="shared" si="4"/>
        <v>102405.62986368369</v>
      </c>
      <c r="I17" s="22">
        <f t="shared" si="5"/>
        <v>108413.19222142978</v>
      </c>
      <c r="J17" s="44">
        <f t="shared" si="13"/>
        <v>3300.9003424269922</v>
      </c>
      <c r="K17" s="45">
        <f t="shared" si="14"/>
        <v>3167.1844287737222</v>
      </c>
      <c r="L17" s="46">
        <f t="shared" si="15"/>
        <v>3352.9853264359722</v>
      </c>
      <c r="M17" s="44">
        <f t="shared" si="16"/>
        <v>-3300.9003424269922</v>
      </c>
      <c r="N17" s="45">
        <f t="shared" si="17"/>
        <v>-3167.1844287737222</v>
      </c>
      <c r="O17" s="46">
        <f t="shared" si="18"/>
        <v>-3352.9853264359722</v>
      </c>
      <c r="P17" s="87" t="s">
        <v>53</v>
      </c>
      <c r="Q17" s="40">
        <v>103733</v>
      </c>
      <c r="R17" s="40">
        <v>103600</v>
      </c>
      <c r="S17" s="40">
        <f t="shared" si="20"/>
        <v>13.3</v>
      </c>
      <c r="T17">
        <f t="shared" si="12"/>
        <v>2.481879956712024</v>
      </c>
    </row>
    <row r="18" spans="1:20" x14ac:dyDescent="0.45">
      <c r="A18" s="9">
        <v>10</v>
      </c>
      <c r="B18" s="5">
        <v>44209</v>
      </c>
      <c r="C18" s="47">
        <v>1</v>
      </c>
      <c r="D18" s="55">
        <v>-1</v>
      </c>
      <c r="E18" s="56">
        <v>-1</v>
      </c>
      <c r="F18" s="57">
        <v>-1</v>
      </c>
      <c r="G18" s="22">
        <f t="shared" si="3"/>
        <v>103527.2377396519</v>
      </c>
      <c r="H18" s="22">
        <f t="shared" si="4"/>
        <v>99333.460967773179</v>
      </c>
      <c r="I18" s="22">
        <f t="shared" si="5"/>
        <v>105160.79645478689</v>
      </c>
      <c r="J18" s="44">
        <f t="shared" si="13"/>
        <v>3201.8733321541822</v>
      </c>
      <c r="K18" s="45">
        <f t="shared" si="14"/>
        <v>3072.1688959105104</v>
      </c>
      <c r="L18" s="46">
        <f t="shared" si="15"/>
        <v>3252.3957666428932</v>
      </c>
      <c r="M18" s="44">
        <f t="shared" si="16"/>
        <v>-3201.8733321541822</v>
      </c>
      <c r="N18" s="45">
        <f t="shared" si="17"/>
        <v>-3072.1688959105104</v>
      </c>
      <c r="O18" s="46">
        <f t="shared" si="18"/>
        <v>-3252.3957666428932</v>
      </c>
      <c r="P18" s="87" t="s">
        <v>54</v>
      </c>
      <c r="Q18" s="40">
        <v>103995</v>
      </c>
      <c r="R18" s="40">
        <v>103819</v>
      </c>
      <c r="S18" s="40">
        <f t="shared" si="20"/>
        <v>17.600000000000001</v>
      </c>
      <c r="T18">
        <f t="shared" si="12"/>
        <v>1.8192462114512398</v>
      </c>
    </row>
    <row r="19" spans="1:20" x14ac:dyDescent="0.45">
      <c r="A19" s="9">
        <v>11</v>
      </c>
      <c r="B19" s="5">
        <v>44253</v>
      </c>
      <c r="C19" s="47">
        <v>1</v>
      </c>
      <c r="D19" s="55">
        <v>1.27</v>
      </c>
      <c r="E19" s="56">
        <v>1.5</v>
      </c>
      <c r="F19" s="105">
        <v>2</v>
      </c>
      <c r="G19" s="22">
        <f t="shared" si="3"/>
        <v>107471.62549753264</v>
      </c>
      <c r="H19" s="22">
        <f t="shared" si="4"/>
        <v>103803.46671132297</v>
      </c>
      <c r="I19" s="22">
        <f t="shared" si="5"/>
        <v>111470.4442420741</v>
      </c>
      <c r="J19" s="44">
        <f t="shared" si="13"/>
        <v>3105.817132189557</v>
      </c>
      <c r="K19" s="45">
        <f t="shared" si="14"/>
        <v>2980.0038290331954</v>
      </c>
      <c r="L19" s="46">
        <f t="shared" si="15"/>
        <v>3154.8238936436064</v>
      </c>
      <c r="M19" s="44">
        <f t="shared" si="16"/>
        <v>3944.3877578807374</v>
      </c>
      <c r="N19" s="45">
        <f t="shared" si="17"/>
        <v>4470.0057435497929</v>
      </c>
      <c r="O19" s="46">
        <f t="shared" si="18"/>
        <v>6309.6477872872129</v>
      </c>
      <c r="P19" s="87" t="s">
        <v>55</v>
      </c>
      <c r="Q19" s="40">
        <v>106260</v>
      </c>
      <c r="R19" s="40">
        <v>105848</v>
      </c>
      <c r="S19" s="40">
        <f t="shared" si="20"/>
        <v>41.2</v>
      </c>
      <c r="T19">
        <f t="shared" si="12"/>
        <v>0.75383910975474677</v>
      </c>
    </row>
    <row r="20" spans="1:20" x14ac:dyDescent="0.45">
      <c r="A20" s="9">
        <v>12</v>
      </c>
      <c r="B20" s="5">
        <v>44299</v>
      </c>
      <c r="C20" s="47">
        <v>2</v>
      </c>
      <c r="D20" s="55">
        <v>1.27</v>
      </c>
      <c r="E20" s="56">
        <v>1.5</v>
      </c>
      <c r="F20" s="105">
        <v>2</v>
      </c>
      <c r="G20" s="22">
        <f t="shared" si="3"/>
        <v>111566.29442898864</v>
      </c>
      <c r="H20" s="22">
        <f t="shared" si="4"/>
        <v>108474.6227133325</v>
      </c>
      <c r="I20" s="22">
        <f t="shared" si="5"/>
        <v>118158.67089659855</v>
      </c>
      <c r="J20" s="44">
        <f t="shared" si="13"/>
        <v>3224.1487649259793</v>
      </c>
      <c r="K20" s="45">
        <f t="shared" si="14"/>
        <v>3114.1040013396887</v>
      </c>
      <c r="L20" s="46">
        <f t="shared" si="15"/>
        <v>3344.1133272622228</v>
      </c>
      <c r="M20" s="44">
        <f t="shared" si="16"/>
        <v>4094.668931455994</v>
      </c>
      <c r="N20" s="45">
        <f t="shared" si="17"/>
        <v>4671.156002009533</v>
      </c>
      <c r="O20" s="46">
        <f t="shared" si="18"/>
        <v>6688.2266545244456</v>
      </c>
      <c r="P20" s="87" t="s">
        <v>56</v>
      </c>
      <c r="Q20" s="40">
        <v>109593</v>
      </c>
      <c r="R20" s="40">
        <v>109126</v>
      </c>
      <c r="S20" s="40">
        <f t="shared" si="20"/>
        <v>46.7</v>
      </c>
      <c r="T20">
        <f t="shared" si="12"/>
        <v>0.69039588114046668</v>
      </c>
    </row>
    <row r="21" spans="1:20" x14ac:dyDescent="0.45">
      <c r="A21" s="9">
        <v>13</v>
      </c>
      <c r="B21" s="5"/>
      <c r="C21" s="47"/>
      <c r="D21" s="55"/>
      <c r="E21" s="56"/>
      <c r="F21" s="57"/>
      <c r="G21" s="22" t="str">
        <f t="shared" si="3"/>
        <v/>
      </c>
      <c r="H21" s="22" t="str">
        <f t="shared" si="4"/>
        <v/>
      </c>
      <c r="I21" s="22" t="str">
        <f t="shared" si="5"/>
        <v/>
      </c>
      <c r="J21" s="44">
        <f t="shared" si="13"/>
        <v>3346.9888328696588</v>
      </c>
      <c r="K21" s="45">
        <f t="shared" si="14"/>
        <v>3254.2386813999751</v>
      </c>
      <c r="L21" s="46">
        <f t="shared" si="15"/>
        <v>3544.7601268979561</v>
      </c>
      <c r="M21" s="44" t="str">
        <f t="shared" si="16"/>
        <v/>
      </c>
      <c r="N21" s="45" t="str">
        <f t="shared" si="17"/>
        <v/>
      </c>
      <c r="O21" s="46" t="str">
        <f t="shared" si="18"/>
        <v/>
      </c>
      <c r="P21" s="87"/>
      <c r="Q21" s="40"/>
      <c r="R21" s="40"/>
      <c r="S21" s="40">
        <f t="shared" si="20"/>
        <v>0</v>
      </c>
      <c r="T21" t="e">
        <f t="shared" si="12"/>
        <v>#DIV/0!</v>
      </c>
    </row>
    <row r="22" spans="1:20" x14ac:dyDescent="0.45">
      <c r="A22" s="9">
        <v>14</v>
      </c>
      <c r="B22" s="5"/>
      <c r="C22" s="47"/>
      <c r="D22" s="55"/>
      <c r="E22" s="56"/>
      <c r="F22" s="57"/>
      <c r="G22" s="22" t="str">
        <f t="shared" si="3"/>
        <v/>
      </c>
      <c r="H22" s="22" t="str">
        <f t="shared" si="4"/>
        <v/>
      </c>
      <c r="I22" s="22" t="str">
        <f t="shared" si="5"/>
        <v/>
      </c>
      <c r="J22" s="44" t="str">
        <f t="shared" si="13"/>
        <v/>
      </c>
      <c r="K22" s="45" t="str">
        <f t="shared" si="14"/>
        <v/>
      </c>
      <c r="L22" s="46" t="str">
        <f t="shared" si="15"/>
        <v/>
      </c>
      <c r="M22" s="44" t="str">
        <f t="shared" si="16"/>
        <v/>
      </c>
      <c r="N22" s="45" t="str">
        <f t="shared" si="17"/>
        <v/>
      </c>
      <c r="O22" s="46" t="str">
        <f t="shared" si="18"/>
        <v/>
      </c>
      <c r="P22" s="87"/>
      <c r="Q22" s="40"/>
      <c r="R22" s="40"/>
      <c r="S22" s="40">
        <f t="shared" si="20"/>
        <v>0</v>
      </c>
      <c r="T22" t="e">
        <f t="shared" si="12"/>
        <v>#VALUE!</v>
      </c>
    </row>
    <row r="23" spans="1:20" x14ac:dyDescent="0.45">
      <c r="A23" s="9">
        <v>15</v>
      </c>
      <c r="B23" s="5"/>
      <c r="C23" s="47"/>
      <c r="D23" s="55"/>
      <c r="E23" s="56"/>
      <c r="F23" s="78"/>
      <c r="G23" s="22" t="str">
        <f t="shared" si="3"/>
        <v/>
      </c>
      <c r="H23" s="22" t="str">
        <f t="shared" si="4"/>
        <v/>
      </c>
      <c r="I23" s="22" t="str">
        <f t="shared" si="5"/>
        <v/>
      </c>
      <c r="J23" s="44" t="str">
        <f t="shared" si="13"/>
        <v/>
      </c>
      <c r="K23" s="45" t="str">
        <f t="shared" si="14"/>
        <v/>
      </c>
      <c r="L23" s="46" t="str">
        <f t="shared" si="15"/>
        <v/>
      </c>
      <c r="M23" s="44" t="str">
        <f t="shared" si="16"/>
        <v/>
      </c>
      <c r="N23" s="45" t="str">
        <f t="shared" si="17"/>
        <v/>
      </c>
      <c r="O23" s="46" t="str">
        <f t="shared" si="18"/>
        <v/>
      </c>
      <c r="P23" s="87"/>
      <c r="Q23" s="40"/>
      <c r="R23" s="40"/>
      <c r="S23" s="40">
        <f t="shared" si="20"/>
        <v>0</v>
      </c>
      <c r="T23" t="e">
        <f t="shared" si="12"/>
        <v>#VALUE!</v>
      </c>
    </row>
    <row r="24" spans="1:20" x14ac:dyDescent="0.45">
      <c r="A24" s="9">
        <v>16</v>
      </c>
      <c r="B24" s="5"/>
      <c r="C24" s="47"/>
      <c r="D24" s="55"/>
      <c r="E24" s="56"/>
      <c r="F24" s="57"/>
      <c r="G24" s="22" t="str">
        <f t="shared" si="3"/>
        <v/>
      </c>
      <c r="H24" s="22" t="str">
        <f t="shared" si="4"/>
        <v/>
      </c>
      <c r="I24" s="22" t="str">
        <f t="shared" si="5"/>
        <v/>
      </c>
      <c r="J24" s="44" t="str">
        <f t="shared" si="13"/>
        <v/>
      </c>
      <c r="K24" s="45" t="str">
        <f t="shared" si="14"/>
        <v/>
      </c>
      <c r="L24" s="46" t="str">
        <f t="shared" si="15"/>
        <v/>
      </c>
      <c r="M24" s="44" t="str">
        <f t="shared" si="16"/>
        <v/>
      </c>
      <c r="N24" s="45" t="str">
        <f t="shared" si="17"/>
        <v/>
      </c>
      <c r="O24" s="46" t="str">
        <f t="shared" si="18"/>
        <v/>
      </c>
      <c r="P24" s="87"/>
      <c r="Q24" s="40"/>
      <c r="R24" s="40"/>
      <c r="S24" s="40">
        <f t="shared" si="20"/>
        <v>0</v>
      </c>
      <c r="T24" t="e">
        <f t="shared" si="12"/>
        <v>#VALUE!</v>
      </c>
    </row>
    <row r="25" spans="1:20" x14ac:dyDescent="0.45">
      <c r="A25" s="9">
        <v>17</v>
      </c>
      <c r="B25" s="5"/>
      <c r="C25" s="47"/>
      <c r="D25" s="55"/>
      <c r="E25" s="56"/>
      <c r="F25" s="57"/>
      <c r="G25" s="22" t="str">
        <f t="shared" si="3"/>
        <v/>
      </c>
      <c r="H25" s="22" t="str">
        <f t="shared" si="4"/>
        <v/>
      </c>
      <c r="I25" s="22" t="str">
        <f t="shared" si="5"/>
        <v/>
      </c>
      <c r="J25" s="44" t="str">
        <f t="shared" si="13"/>
        <v/>
      </c>
      <c r="K25" s="45" t="str">
        <f t="shared" si="14"/>
        <v/>
      </c>
      <c r="L25" s="46" t="str">
        <f t="shared" si="15"/>
        <v/>
      </c>
      <c r="M25" s="44" t="str">
        <f t="shared" si="16"/>
        <v/>
      </c>
      <c r="N25" s="45" t="str">
        <f t="shared" si="17"/>
        <v/>
      </c>
      <c r="O25" s="46" t="str">
        <f t="shared" si="18"/>
        <v/>
      </c>
      <c r="P25" s="87"/>
      <c r="Q25" s="40"/>
      <c r="R25" s="40"/>
      <c r="S25" s="40">
        <f t="shared" si="20"/>
        <v>0</v>
      </c>
      <c r="T25" t="e">
        <f t="shared" si="12"/>
        <v>#VALUE!</v>
      </c>
    </row>
    <row r="26" spans="1:20" x14ac:dyDescent="0.45">
      <c r="A26" s="9">
        <v>18</v>
      </c>
      <c r="B26" s="5"/>
      <c r="C26" s="47"/>
      <c r="D26" s="55"/>
      <c r="E26" s="56"/>
      <c r="F26" s="57"/>
      <c r="G26" s="22" t="str">
        <f t="shared" si="3"/>
        <v/>
      </c>
      <c r="H26" s="22" t="str">
        <f t="shared" si="4"/>
        <v/>
      </c>
      <c r="I26" s="22" t="str">
        <f t="shared" si="5"/>
        <v/>
      </c>
      <c r="J26" s="44" t="str">
        <f t="shared" si="13"/>
        <v/>
      </c>
      <c r="K26" s="45" t="str">
        <f t="shared" si="14"/>
        <v/>
      </c>
      <c r="L26" s="46" t="str">
        <f t="shared" si="15"/>
        <v/>
      </c>
      <c r="M26" s="44" t="str">
        <f t="shared" si="16"/>
        <v/>
      </c>
      <c r="N26" s="45" t="str">
        <f t="shared" si="17"/>
        <v/>
      </c>
      <c r="O26" s="46" t="str">
        <f t="shared" si="18"/>
        <v/>
      </c>
      <c r="P26" s="87"/>
      <c r="Q26" s="40"/>
      <c r="R26" s="40"/>
      <c r="S26" s="40">
        <f t="shared" si="20"/>
        <v>0</v>
      </c>
      <c r="T26" t="e">
        <f t="shared" si="12"/>
        <v>#VALUE!</v>
      </c>
    </row>
    <row r="27" spans="1:20" x14ac:dyDescent="0.45">
      <c r="A27" s="9">
        <v>19</v>
      </c>
      <c r="B27" s="5"/>
      <c r="C27" s="47"/>
      <c r="D27" s="55"/>
      <c r="E27" s="56"/>
      <c r="F27" s="57"/>
      <c r="G27" s="22" t="str">
        <f t="shared" si="3"/>
        <v/>
      </c>
      <c r="H27" s="22" t="str">
        <f t="shared" si="4"/>
        <v/>
      </c>
      <c r="I27" s="22" t="str">
        <f t="shared" si="5"/>
        <v/>
      </c>
      <c r="J27" s="44" t="str">
        <f t="shared" si="13"/>
        <v/>
      </c>
      <c r="K27" s="45" t="str">
        <f t="shared" si="14"/>
        <v/>
      </c>
      <c r="L27" s="46" t="str">
        <f t="shared" si="15"/>
        <v/>
      </c>
      <c r="M27" s="44" t="str">
        <f t="shared" si="16"/>
        <v/>
      </c>
      <c r="N27" s="45" t="str">
        <f t="shared" si="17"/>
        <v/>
      </c>
      <c r="O27" s="46" t="str">
        <f t="shared" si="18"/>
        <v/>
      </c>
      <c r="P27" s="87"/>
      <c r="Q27" s="40"/>
      <c r="R27" s="40"/>
      <c r="S27" s="40">
        <f t="shared" si="20"/>
        <v>0</v>
      </c>
      <c r="T27" t="e">
        <f t="shared" si="12"/>
        <v>#VALUE!</v>
      </c>
    </row>
    <row r="28" spans="1:20" x14ac:dyDescent="0.45">
      <c r="A28" s="9">
        <v>20</v>
      </c>
      <c r="B28" s="5"/>
      <c r="C28" s="47"/>
      <c r="D28" s="55"/>
      <c r="E28" s="56"/>
      <c r="F28" s="57"/>
      <c r="G28" s="22" t="str">
        <f t="shared" si="3"/>
        <v/>
      </c>
      <c r="H28" s="22" t="str">
        <f t="shared" si="4"/>
        <v/>
      </c>
      <c r="I28" s="22" t="str">
        <f t="shared" si="5"/>
        <v/>
      </c>
      <c r="J28" s="44" t="str">
        <f t="shared" si="13"/>
        <v/>
      </c>
      <c r="K28" s="45" t="str">
        <f t="shared" si="14"/>
        <v/>
      </c>
      <c r="L28" s="46" t="str">
        <f t="shared" si="15"/>
        <v/>
      </c>
      <c r="M28" s="44" t="str">
        <f t="shared" si="16"/>
        <v/>
      </c>
      <c r="N28" s="45" t="str">
        <f t="shared" si="17"/>
        <v/>
      </c>
      <c r="O28" s="46" t="str">
        <f t="shared" si="18"/>
        <v/>
      </c>
      <c r="P28" s="87"/>
      <c r="Q28" s="40"/>
      <c r="R28" s="40"/>
      <c r="S28" s="40">
        <f t="shared" si="20"/>
        <v>0</v>
      </c>
      <c r="T28" t="e">
        <f t="shared" si="12"/>
        <v>#VALUE!</v>
      </c>
    </row>
    <row r="29" spans="1:20" x14ac:dyDescent="0.45">
      <c r="A29" s="9">
        <v>21</v>
      </c>
      <c r="B29" s="5"/>
      <c r="C29" s="47"/>
      <c r="D29" s="55"/>
      <c r="E29" s="56"/>
      <c r="F29" s="78"/>
      <c r="G29" s="22" t="str">
        <f t="shared" si="3"/>
        <v/>
      </c>
      <c r="H29" s="22" t="str">
        <f t="shared" si="4"/>
        <v/>
      </c>
      <c r="I29" s="22" t="str">
        <f t="shared" si="5"/>
        <v/>
      </c>
      <c r="J29" s="44" t="str">
        <f t="shared" si="13"/>
        <v/>
      </c>
      <c r="K29" s="45" t="str">
        <f t="shared" si="14"/>
        <v/>
      </c>
      <c r="L29" s="46" t="str">
        <f t="shared" si="15"/>
        <v/>
      </c>
      <c r="M29" s="44" t="str">
        <f t="shared" si="16"/>
        <v/>
      </c>
      <c r="N29" s="45" t="str">
        <f t="shared" si="17"/>
        <v/>
      </c>
      <c r="O29" s="46" t="str">
        <f t="shared" si="18"/>
        <v/>
      </c>
      <c r="P29" s="87"/>
      <c r="Q29" s="40"/>
      <c r="R29" s="40"/>
      <c r="S29" s="40">
        <f t="shared" si="20"/>
        <v>0</v>
      </c>
      <c r="T29" t="e">
        <f t="shared" si="12"/>
        <v>#VALUE!</v>
      </c>
    </row>
    <row r="30" spans="1:20" x14ac:dyDescent="0.45">
      <c r="A30" s="9">
        <v>22</v>
      </c>
      <c r="B30" s="5"/>
      <c r="C30" s="47"/>
      <c r="D30" s="55"/>
      <c r="E30" s="56"/>
      <c r="F30" s="78"/>
      <c r="G30" s="22" t="str">
        <f t="shared" si="3"/>
        <v/>
      </c>
      <c r="H30" s="22" t="str">
        <f t="shared" si="4"/>
        <v/>
      </c>
      <c r="I30" s="22" t="str">
        <f t="shared" si="5"/>
        <v/>
      </c>
      <c r="J30" s="44" t="str">
        <f t="shared" si="13"/>
        <v/>
      </c>
      <c r="K30" s="45" t="str">
        <f t="shared" si="14"/>
        <v/>
      </c>
      <c r="L30" s="46" t="str">
        <f t="shared" si="15"/>
        <v/>
      </c>
      <c r="M30" s="44" t="str">
        <f t="shared" si="16"/>
        <v/>
      </c>
      <c r="N30" s="45" t="str">
        <f t="shared" si="17"/>
        <v/>
      </c>
      <c r="O30" s="46" t="str">
        <f t="shared" si="18"/>
        <v/>
      </c>
      <c r="P30" s="87"/>
      <c r="Q30" s="40"/>
      <c r="R30" s="40"/>
      <c r="S30" s="40">
        <f t="shared" si="20"/>
        <v>0</v>
      </c>
      <c r="T30" t="e">
        <f t="shared" si="12"/>
        <v>#VALUE!</v>
      </c>
    </row>
    <row r="31" spans="1:20" x14ac:dyDescent="0.45">
      <c r="A31" s="9">
        <v>23</v>
      </c>
      <c r="B31" s="5"/>
      <c r="C31" s="47"/>
      <c r="D31" s="55"/>
      <c r="E31" s="56"/>
      <c r="F31" s="57"/>
      <c r="G31" s="22" t="str">
        <f t="shared" si="3"/>
        <v/>
      </c>
      <c r="H31" s="22" t="str">
        <f t="shared" si="4"/>
        <v/>
      </c>
      <c r="I31" s="22" t="str">
        <f t="shared" si="5"/>
        <v/>
      </c>
      <c r="J31" s="44" t="str">
        <f t="shared" si="13"/>
        <v/>
      </c>
      <c r="K31" s="45" t="str">
        <f t="shared" si="14"/>
        <v/>
      </c>
      <c r="L31" s="46" t="str">
        <f t="shared" si="15"/>
        <v/>
      </c>
      <c r="M31" s="44" t="str">
        <f t="shared" si="16"/>
        <v/>
      </c>
      <c r="N31" s="45" t="str">
        <f t="shared" si="17"/>
        <v/>
      </c>
      <c r="O31" s="46" t="str">
        <f t="shared" si="18"/>
        <v/>
      </c>
      <c r="P31" s="87"/>
      <c r="Q31" s="40"/>
      <c r="R31" s="40"/>
      <c r="S31" s="40">
        <f t="shared" si="20"/>
        <v>0</v>
      </c>
      <c r="T31" t="e">
        <f t="shared" si="12"/>
        <v>#VALUE!</v>
      </c>
    </row>
    <row r="32" spans="1:20" x14ac:dyDescent="0.45">
      <c r="A32" s="9">
        <v>24</v>
      </c>
      <c r="B32" s="5"/>
      <c r="C32" s="47"/>
      <c r="D32" s="55"/>
      <c r="E32" s="56"/>
      <c r="F32" s="57"/>
      <c r="G32" s="22" t="str">
        <f t="shared" si="3"/>
        <v/>
      </c>
      <c r="H32" s="22" t="str">
        <f t="shared" si="4"/>
        <v/>
      </c>
      <c r="I32" s="22" t="str">
        <f t="shared" si="5"/>
        <v/>
      </c>
      <c r="J32" s="44" t="str">
        <f t="shared" si="13"/>
        <v/>
      </c>
      <c r="K32" s="45" t="str">
        <f t="shared" si="14"/>
        <v/>
      </c>
      <c r="L32" s="46" t="str">
        <f t="shared" si="15"/>
        <v/>
      </c>
      <c r="M32" s="44" t="str">
        <f t="shared" si="16"/>
        <v/>
      </c>
      <c r="N32" s="45" t="str">
        <f t="shared" si="17"/>
        <v/>
      </c>
      <c r="O32" s="46" t="str">
        <f t="shared" si="18"/>
        <v/>
      </c>
      <c r="P32" s="87"/>
      <c r="Q32" s="40"/>
      <c r="R32" s="40"/>
      <c r="S32" s="40">
        <f t="shared" si="20"/>
        <v>0</v>
      </c>
      <c r="T32" t="e">
        <f t="shared" si="12"/>
        <v>#VALUE!</v>
      </c>
    </row>
    <row r="33" spans="1:20" x14ac:dyDescent="0.45">
      <c r="A33" s="9">
        <v>25</v>
      </c>
      <c r="B33" s="5"/>
      <c r="C33" s="47"/>
      <c r="D33" s="55"/>
      <c r="E33" s="56"/>
      <c r="F33" s="57"/>
      <c r="G33" s="22" t="str">
        <f t="shared" si="3"/>
        <v/>
      </c>
      <c r="H33" s="22" t="str">
        <f t="shared" si="4"/>
        <v/>
      </c>
      <c r="I33" s="22" t="str">
        <f t="shared" si="5"/>
        <v/>
      </c>
      <c r="J33" s="44" t="str">
        <f t="shared" si="13"/>
        <v/>
      </c>
      <c r="K33" s="45" t="str">
        <f t="shared" si="14"/>
        <v/>
      </c>
      <c r="L33" s="46" t="str">
        <f t="shared" si="15"/>
        <v/>
      </c>
      <c r="M33" s="44" t="str">
        <f t="shared" si="16"/>
        <v/>
      </c>
      <c r="N33" s="45" t="str">
        <f t="shared" si="17"/>
        <v/>
      </c>
      <c r="O33" s="46" t="str">
        <f t="shared" si="18"/>
        <v/>
      </c>
      <c r="P33" s="87"/>
      <c r="Q33" s="40"/>
      <c r="R33" s="40"/>
      <c r="S33" s="40">
        <f t="shared" si="20"/>
        <v>0</v>
      </c>
      <c r="T33" t="e">
        <f t="shared" si="12"/>
        <v>#VALUE!</v>
      </c>
    </row>
    <row r="34" spans="1:20" x14ac:dyDescent="0.45">
      <c r="A34" s="9">
        <v>26</v>
      </c>
      <c r="B34" s="5"/>
      <c r="C34" s="47"/>
      <c r="D34" s="55"/>
      <c r="E34" s="56"/>
      <c r="F34" s="78"/>
      <c r="G34" s="22" t="str">
        <f t="shared" si="3"/>
        <v/>
      </c>
      <c r="H34" s="22" t="str">
        <f t="shared" si="4"/>
        <v/>
      </c>
      <c r="I34" s="22" t="str">
        <f t="shared" si="5"/>
        <v/>
      </c>
      <c r="J34" s="44" t="str">
        <f t="shared" si="13"/>
        <v/>
      </c>
      <c r="K34" s="45" t="str">
        <f t="shared" si="14"/>
        <v/>
      </c>
      <c r="L34" s="46" t="str">
        <f t="shared" si="15"/>
        <v/>
      </c>
      <c r="M34" s="44" t="str">
        <f t="shared" si="16"/>
        <v/>
      </c>
      <c r="N34" s="45" t="str">
        <f t="shared" si="17"/>
        <v/>
      </c>
      <c r="O34" s="46" t="str">
        <f t="shared" si="18"/>
        <v/>
      </c>
      <c r="P34" s="87"/>
      <c r="Q34" s="40"/>
      <c r="R34" s="40"/>
      <c r="S34" s="40">
        <f t="shared" si="20"/>
        <v>0</v>
      </c>
      <c r="T34" t="e">
        <f t="shared" si="12"/>
        <v>#VALUE!</v>
      </c>
    </row>
    <row r="35" spans="1:20" x14ac:dyDescent="0.45">
      <c r="A35" s="9">
        <v>27</v>
      </c>
      <c r="B35" s="5"/>
      <c r="C35" s="47"/>
      <c r="D35" s="55"/>
      <c r="E35" s="56"/>
      <c r="F35" s="78"/>
      <c r="G35" s="22" t="str">
        <f t="shared" si="3"/>
        <v/>
      </c>
      <c r="H35" s="22" t="str">
        <f t="shared" si="4"/>
        <v/>
      </c>
      <c r="I35" s="22" t="str">
        <f t="shared" si="5"/>
        <v/>
      </c>
      <c r="J35" s="44" t="str">
        <f t="shared" si="13"/>
        <v/>
      </c>
      <c r="K35" s="45" t="str">
        <f t="shared" si="14"/>
        <v/>
      </c>
      <c r="L35" s="46" t="str">
        <f t="shared" si="15"/>
        <v/>
      </c>
      <c r="M35" s="44" t="str">
        <f t="shared" si="16"/>
        <v/>
      </c>
      <c r="N35" s="45" t="str">
        <f t="shared" si="17"/>
        <v/>
      </c>
      <c r="O35" s="46" t="str">
        <f t="shared" si="18"/>
        <v/>
      </c>
      <c r="P35" s="87"/>
      <c r="Q35" s="40"/>
      <c r="R35" s="40"/>
      <c r="S35" s="40">
        <f t="shared" si="20"/>
        <v>0</v>
      </c>
      <c r="T35" t="e">
        <f t="shared" si="12"/>
        <v>#VALUE!</v>
      </c>
    </row>
    <row r="36" spans="1:20" x14ac:dyDescent="0.45">
      <c r="A36" s="9">
        <v>28</v>
      </c>
      <c r="B36" s="5"/>
      <c r="C36" s="47"/>
      <c r="D36" s="55"/>
      <c r="E36" s="56"/>
      <c r="F36" s="57"/>
      <c r="G36" s="22" t="str">
        <f t="shared" si="3"/>
        <v/>
      </c>
      <c r="H36" s="22" t="str">
        <f t="shared" si="4"/>
        <v/>
      </c>
      <c r="I36" s="22" t="str">
        <f t="shared" si="5"/>
        <v/>
      </c>
      <c r="J36" s="44" t="str">
        <f t="shared" si="13"/>
        <v/>
      </c>
      <c r="K36" s="45" t="str">
        <f t="shared" si="14"/>
        <v/>
      </c>
      <c r="L36" s="46" t="str">
        <f t="shared" si="15"/>
        <v/>
      </c>
      <c r="M36" s="44" t="str">
        <f t="shared" si="16"/>
        <v/>
      </c>
      <c r="N36" s="45" t="str">
        <f t="shared" si="17"/>
        <v/>
      </c>
      <c r="O36" s="46" t="str">
        <f t="shared" si="18"/>
        <v/>
      </c>
      <c r="P36" s="87"/>
      <c r="Q36" s="40"/>
      <c r="R36" s="40"/>
      <c r="S36" s="40">
        <f t="shared" si="20"/>
        <v>0</v>
      </c>
      <c r="T36" t="e">
        <f t="shared" si="12"/>
        <v>#VALUE!</v>
      </c>
    </row>
    <row r="37" spans="1:20" x14ac:dyDescent="0.45">
      <c r="A37" s="9">
        <v>29</v>
      </c>
      <c r="B37" s="5"/>
      <c r="C37" s="47"/>
      <c r="D37" s="55"/>
      <c r="E37" s="56"/>
      <c r="F37" s="57"/>
      <c r="G37" s="22" t="str">
        <f t="shared" si="3"/>
        <v/>
      </c>
      <c r="H37" s="22" t="str">
        <f t="shared" si="4"/>
        <v/>
      </c>
      <c r="I37" s="22" t="str">
        <f t="shared" si="5"/>
        <v/>
      </c>
      <c r="J37" s="44" t="str">
        <f t="shared" si="13"/>
        <v/>
      </c>
      <c r="K37" s="45" t="str">
        <f t="shared" si="14"/>
        <v/>
      </c>
      <c r="L37" s="46" t="str">
        <f t="shared" si="15"/>
        <v/>
      </c>
      <c r="M37" s="44" t="str">
        <f t="shared" si="16"/>
        <v/>
      </c>
      <c r="N37" s="45" t="str">
        <f t="shared" si="17"/>
        <v/>
      </c>
      <c r="O37" s="46" t="str">
        <f t="shared" si="18"/>
        <v/>
      </c>
      <c r="P37" s="87"/>
      <c r="Q37" s="40"/>
      <c r="R37" s="40"/>
      <c r="S37" s="40">
        <f t="shared" si="20"/>
        <v>0</v>
      </c>
      <c r="T37" t="e">
        <f t="shared" si="12"/>
        <v>#VALUE!</v>
      </c>
    </row>
    <row r="38" spans="1:20" x14ac:dyDescent="0.45">
      <c r="A38" s="9">
        <v>30</v>
      </c>
      <c r="B38" s="5"/>
      <c r="C38" s="47"/>
      <c r="D38" s="55"/>
      <c r="E38" s="56"/>
      <c r="F38" s="57"/>
      <c r="G38" s="22" t="str">
        <f t="shared" si="3"/>
        <v/>
      </c>
      <c r="H38" s="22" t="str">
        <f t="shared" si="4"/>
        <v/>
      </c>
      <c r="I38" s="22" t="str">
        <f t="shared" si="5"/>
        <v/>
      </c>
      <c r="J38" s="44" t="str">
        <f t="shared" si="13"/>
        <v/>
      </c>
      <c r="K38" s="45" t="str">
        <f t="shared" si="14"/>
        <v/>
      </c>
      <c r="L38" s="46" t="str">
        <f t="shared" si="15"/>
        <v/>
      </c>
      <c r="M38" s="44" t="str">
        <f t="shared" si="16"/>
        <v/>
      </c>
      <c r="N38" s="45" t="str">
        <f t="shared" si="17"/>
        <v/>
      </c>
      <c r="O38" s="46" t="str">
        <f t="shared" si="18"/>
        <v/>
      </c>
      <c r="P38" s="87"/>
      <c r="Q38" s="40"/>
      <c r="R38" s="40"/>
      <c r="S38" s="40">
        <f t="shared" si="20"/>
        <v>0</v>
      </c>
      <c r="T38" t="e">
        <f t="shared" si="12"/>
        <v>#VALUE!</v>
      </c>
    </row>
    <row r="39" spans="1:20" x14ac:dyDescent="0.45">
      <c r="A39" s="9">
        <v>31</v>
      </c>
      <c r="B39" s="5"/>
      <c r="C39" s="47"/>
      <c r="D39" s="55"/>
      <c r="E39" s="58"/>
      <c r="F39" s="57"/>
      <c r="G39" s="22" t="str">
        <f t="shared" si="3"/>
        <v/>
      </c>
      <c r="H39" s="22" t="str">
        <f t="shared" si="4"/>
        <v/>
      </c>
      <c r="I39" s="22" t="str">
        <f t="shared" si="5"/>
        <v/>
      </c>
      <c r="J39" s="44" t="str">
        <f t="shared" si="13"/>
        <v/>
      </c>
      <c r="K39" s="45" t="str">
        <f t="shared" si="14"/>
        <v/>
      </c>
      <c r="L39" s="46" t="str">
        <f t="shared" si="15"/>
        <v/>
      </c>
      <c r="M39" s="44" t="str">
        <f t="shared" si="16"/>
        <v/>
      </c>
      <c r="N39" s="45" t="str">
        <f t="shared" si="17"/>
        <v/>
      </c>
      <c r="O39" s="46" t="str">
        <f t="shared" si="18"/>
        <v/>
      </c>
      <c r="P39" s="87"/>
      <c r="Q39" s="40"/>
      <c r="R39" s="40"/>
      <c r="S39" s="40">
        <f t="shared" si="20"/>
        <v>0</v>
      </c>
      <c r="T39" t="e">
        <f t="shared" si="12"/>
        <v>#VALUE!</v>
      </c>
    </row>
    <row r="40" spans="1:20" x14ac:dyDescent="0.45">
      <c r="A40" s="9">
        <v>32</v>
      </c>
      <c r="B40" s="5"/>
      <c r="C40" s="47"/>
      <c r="D40" s="55"/>
      <c r="E40" s="58"/>
      <c r="F40" s="57"/>
      <c r="G40" s="22" t="str">
        <f t="shared" si="3"/>
        <v/>
      </c>
      <c r="H40" s="22" t="str">
        <f t="shared" si="4"/>
        <v/>
      </c>
      <c r="I40" s="22" t="str">
        <f t="shared" si="5"/>
        <v/>
      </c>
      <c r="J40" s="44" t="str">
        <f t="shared" si="13"/>
        <v/>
      </c>
      <c r="K40" s="45" t="str">
        <f t="shared" si="14"/>
        <v/>
      </c>
      <c r="L40" s="46" t="str">
        <f t="shared" si="15"/>
        <v/>
      </c>
      <c r="M40" s="44" t="str">
        <f t="shared" si="16"/>
        <v/>
      </c>
      <c r="N40" s="45" t="str">
        <f t="shared" si="17"/>
        <v/>
      </c>
      <c r="O40" s="46" t="str">
        <f t="shared" si="18"/>
        <v/>
      </c>
      <c r="P40" s="87"/>
      <c r="Q40" s="40"/>
      <c r="R40" s="40"/>
      <c r="S40" s="40">
        <f t="shared" si="20"/>
        <v>0</v>
      </c>
      <c r="T40" t="e">
        <f t="shared" si="12"/>
        <v>#VALUE!</v>
      </c>
    </row>
    <row r="41" spans="1:20" x14ac:dyDescent="0.45">
      <c r="A41" s="9">
        <v>33</v>
      </c>
      <c r="B41" s="5"/>
      <c r="C41" s="47"/>
      <c r="D41" s="55"/>
      <c r="E41" s="58"/>
      <c r="F41" s="78"/>
      <c r="G41" s="22" t="str">
        <f t="shared" si="3"/>
        <v/>
      </c>
      <c r="H41" s="22" t="str">
        <f t="shared" si="4"/>
        <v/>
      </c>
      <c r="I41" s="22" t="str">
        <f t="shared" si="5"/>
        <v/>
      </c>
      <c r="J41" s="44" t="str">
        <f t="shared" si="13"/>
        <v/>
      </c>
      <c r="K41" s="45" t="str">
        <f t="shared" si="14"/>
        <v/>
      </c>
      <c r="L41" s="46" t="str">
        <f t="shared" si="15"/>
        <v/>
      </c>
      <c r="M41" s="44" t="str">
        <f t="shared" si="16"/>
        <v/>
      </c>
      <c r="N41" s="45" t="str">
        <f t="shared" si="17"/>
        <v/>
      </c>
      <c r="O41" s="46" t="str">
        <f t="shared" si="18"/>
        <v/>
      </c>
      <c r="P41" s="87"/>
      <c r="Q41" s="40"/>
      <c r="R41" s="40"/>
      <c r="S41" s="40">
        <f t="shared" si="20"/>
        <v>0</v>
      </c>
      <c r="T41" t="e">
        <f t="shared" si="12"/>
        <v>#VALUE!</v>
      </c>
    </row>
    <row r="42" spans="1:20" x14ac:dyDescent="0.45">
      <c r="A42" s="9">
        <v>34</v>
      </c>
      <c r="B42" s="5"/>
      <c r="C42" s="47"/>
      <c r="D42" s="55"/>
      <c r="E42" s="58"/>
      <c r="F42" s="78"/>
      <c r="G42" s="22" t="str">
        <f t="shared" si="3"/>
        <v/>
      </c>
      <c r="H42" s="22" t="str">
        <f t="shared" si="4"/>
        <v/>
      </c>
      <c r="I42" s="22" t="str">
        <f t="shared" si="5"/>
        <v/>
      </c>
      <c r="J42" s="44" t="str">
        <f t="shared" si="13"/>
        <v/>
      </c>
      <c r="K42" s="45" t="str">
        <f t="shared" si="14"/>
        <v/>
      </c>
      <c r="L42" s="46" t="str">
        <f t="shared" si="15"/>
        <v/>
      </c>
      <c r="M42" s="44" t="str">
        <f>IF(D42="","",J42*D42)</f>
        <v/>
      </c>
      <c r="N42" s="45" t="str">
        <f t="shared" si="17"/>
        <v/>
      </c>
      <c r="O42" s="46" t="str">
        <f t="shared" si="18"/>
        <v/>
      </c>
      <c r="P42" s="87"/>
      <c r="Q42" s="40"/>
      <c r="R42" s="40"/>
      <c r="S42" s="40">
        <f t="shared" si="20"/>
        <v>0</v>
      </c>
      <c r="T42" t="e">
        <f t="shared" si="12"/>
        <v>#VALUE!</v>
      </c>
    </row>
    <row r="43" spans="1:20" x14ac:dyDescent="0.45">
      <c r="A43" s="3">
        <v>35</v>
      </c>
      <c r="B43" s="5"/>
      <c r="C43" s="47"/>
      <c r="D43" s="55"/>
      <c r="E43" s="58"/>
      <c r="F43" s="57"/>
      <c r="G43" s="22" t="str">
        <f>IF(D43="","",G42+M43)</f>
        <v/>
      </c>
      <c r="H43" s="22" t="str">
        <f t="shared" ref="H43:I43" si="21">IF(E43="","",H42+N43)</f>
        <v/>
      </c>
      <c r="I43" s="22" t="str">
        <f t="shared" si="21"/>
        <v/>
      </c>
      <c r="J43" s="44" t="str">
        <f t="shared" si="13"/>
        <v/>
      </c>
      <c r="K43" s="45" t="str">
        <f t="shared" si="14"/>
        <v/>
      </c>
      <c r="L43" s="46" t="str">
        <f t="shared" si="15"/>
        <v/>
      </c>
      <c r="M43" s="44" t="str">
        <f t="shared" si="16"/>
        <v/>
      </c>
      <c r="N43" s="45" t="str">
        <f t="shared" si="17"/>
        <v/>
      </c>
      <c r="O43" s="46" t="str">
        <f t="shared" si="18"/>
        <v/>
      </c>
      <c r="P43" s="87"/>
      <c r="Q43" s="40"/>
      <c r="R43" s="40"/>
      <c r="S43" s="40">
        <f t="shared" si="20"/>
        <v>0</v>
      </c>
      <c r="T43" t="e">
        <f t="shared" si="12"/>
        <v>#VALUE!</v>
      </c>
    </row>
    <row r="44" spans="1:20" x14ac:dyDescent="0.45">
      <c r="A44" s="9">
        <v>36</v>
      </c>
      <c r="B44" s="5"/>
      <c r="C44" s="47"/>
      <c r="D44" s="55"/>
      <c r="E44" s="58"/>
      <c r="F44" s="57"/>
      <c r="G44" s="22" t="str">
        <f t="shared" ref="G44:G58" si="22">IF(D44="","",G43+M44)</f>
        <v/>
      </c>
      <c r="H44" s="22" t="str">
        <f t="shared" ref="H44:H58" si="23">IF(E44="","",H43+N44)</f>
        <v/>
      </c>
      <c r="I44" s="22" t="str">
        <f t="shared" ref="I44:I58" si="24">IF(F44="","",I43+O44)</f>
        <v/>
      </c>
      <c r="J44" s="44" t="str">
        <f>IF(G43="","",G43*0.03)</f>
        <v/>
      </c>
      <c r="K44" s="45" t="str">
        <f t="shared" si="14"/>
        <v/>
      </c>
      <c r="L44" s="46" t="str">
        <f t="shared" si="15"/>
        <v/>
      </c>
      <c r="M44" s="44" t="str">
        <f>IF(D44="","",J44*D44)</f>
        <v/>
      </c>
      <c r="N44" s="45" t="str">
        <f t="shared" si="17"/>
        <v/>
      </c>
      <c r="O44" s="46" t="str">
        <f t="shared" si="18"/>
        <v/>
      </c>
      <c r="P44" s="87"/>
      <c r="Q44" s="40"/>
      <c r="R44" s="40"/>
      <c r="S44" s="40">
        <f t="shared" si="20"/>
        <v>0</v>
      </c>
      <c r="T44" t="e">
        <f t="shared" si="12"/>
        <v>#VALUE!</v>
      </c>
    </row>
    <row r="45" spans="1:20" x14ac:dyDescent="0.45">
      <c r="A45" s="9">
        <v>37</v>
      </c>
      <c r="B45" s="5"/>
      <c r="C45" s="47"/>
      <c r="D45" s="55"/>
      <c r="E45" s="56"/>
      <c r="F45" s="57"/>
      <c r="G45" s="22" t="str">
        <f t="shared" si="22"/>
        <v/>
      </c>
      <c r="H45" s="22" t="str">
        <f t="shared" si="23"/>
        <v/>
      </c>
      <c r="I45" s="22" t="str">
        <f t="shared" si="24"/>
        <v/>
      </c>
      <c r="J45" s="44" t="str">
        <f t="shared" si="13"/>
        <v/>
      </c>
      <c r="K45" s="45" t="str">
        <f t="shared" si="14"/>
        <v/>
      </c>
      <c r="L45" s="46" t="str">
        <f t="shared" si="15"/>
        <v/>
      </c>
      <c r="M45" s="44" t="str">
        <f t="shared" si="16"/>
        <v/>
      </c>
      <c r="N45" s="45" t="str">
        <f t="shared" si="17"/>
        <v/>
      </c>
      <c r="O45" s="46" t="str">
        <f t="shared" si="18"/>
        <v/>
      </c>
      <c r="P45" s="87"/>
      <c r="Q45" s="40"/>
      <c r="R45" s="40"/>
      <c r="S45" s="40">
        <f t="shared" si="20"/>
        <v>0</v>
      </c>
      <c r="T45" t="e">
        <f t="shared" si="12"/>
        <v>#VALUE!</v>
      </c>
    </row>
    <row r="46" spans="1:20" x14ac:dyDescent="0.45">
      <c r="A46" s="9">
        <v>38</v>
      </c>
      <c r="B46" s="5"/>
      <c r="C46" s="47"/>
      <c r="D46" s="55"/>
      <c r="E46" s="56"/>
      <c r="F46" s="57"/>
      <c r="G46" s="22" t="str">
        <f t="shared" si="22"/>
        <v/>
      </c>
      <c r="H46" s="22" t="str">
        <f t="shared" si="23"/>
        <v/>
      </c>
      <c r="I46" s="22" t="str">
        <f t="shared" si="24"/>
        <v/>
      </c>
      <c r="J46" s="44" t="str">
        <f t="shared" si="13"/>
        <v/>
      </c>
      <c r="K46" s="45" t="str">
        <f t="shared" si="14"/>
        <v/>
      </c>
      <c r="L46" s="46" t="str">
        <f t="shared" si="15"/>
        <v/>
      </c>
      <c r="M46" s="44" t="str">
        <f t="shared" si="16"/>
        <v/>
      </c>
      <c r="N46" s="45" t="str">
        <f t="shared" si="17"/>
        <v/>
      </c>
      <c r="O46" s="46" t="str">
        <f t="shared" si="18"/>
        <v/>
      </c>
      <c r="P46" s="87"/>
      <c r="Q46" s="40"/>
      <c r="R46" s="40"/>
      <c r="S46" s="40">
        <f t="shared" si="20"/>
        <v>0</v>
      </c>
      <c r="T46" t="e">
        <f t="shared" si="12"/>
        <v>#VALUE!</v>
      </c>
    </row>
    <row r="47" spans="1:20" x14ac:dyDescent="0.45">
      <c r="A47" s="9">
        <v>39</v>
      </c>
      <c r="B47" s="5"/>
      <c r="C47" s="47"/>
      <c r="D47" s="55"/>
      <c r="E47" s="56"/>
      <c r="F47" s="57"/>
      <c r="G47" s="22" t="str">
        <f t="shared" si="22"/>
        <v/>
      </c>
      <c r="H47" s="22" t="str">
        <f t="shared" si="23"/>
        <v/>
      </c>
      <c r="I47" s="22" t="str">
        <f t="shared" si="24"/>
        <v/>
      </c>
      <c r="J47" s="44" t="str">
        <f t="shared" si="13"/>
        <v/>
      </c>
      <c r="K47" s="45" t="str">
        <f t="shared" si="14"/>
        <v/>
      </c>
      <c r="L47" s="46" t="str">
        <f t="shared" si="15"/>
        <v/>
      </c>
      <c r="M47" s="44" t="str">
        <f t="shared" si="16"/>
        <v/>
      </c>
      <c r="N47" s="45" t="str">
        <f t="shared" si="17"/>
        <v/>
      </c>
      <c r="O47" s="46" t="str">
        <f t="shared" si="18"/>
        <v/>
      </c>
      <c r="P47" s="87"/>
      <c r="Q47" s="40"/>
      <c r="R47" s="40"/>
      <c r="S47" s="40">
        <f t="shared" si="20"/>
        <v>0</v>
      </c>
      <c r="T47" t="e">
        <f t="shared" si="12"/>
        <v>#VALUE!</v>
      </c>
    </row>
    <row r="48" spans="1:20" x14ac:dyDescent="0.45">
      <c r="A48" s="9">
        <v>40</v>
      </c>
      <c r="B48" s="5"/>
      <c r="C48" s="47"/>
      <c r="D48" s="55"/>
      <c r="E48" s="56"/>
      <c r="F48" s="57"/>
      <c r="G48" s="22" t="str">
        <f t="shared" si="22"/>
        <v/>
      </c>
      <c r="H48" s="22" t="str">
        <f t="shared" si="23"/>
        <v/>
      </c>
      <c r="I48" s="22" t="str">
        <f t="shared" si="24"/>
        <v/>
      </c>
      <c r="J48" s="44" t="str">
        <f t="shared" si="13"/>
        <v/>
      </c>
      <c r="K48" s="45" t="str">
        <f t="shared" si="14"/>
        <v/>
      </c>
      <c r="L48" s="46" t="str">
        <f t="shared" si="15"/>
        <v/>
      </c>
      <c r="M48" s="44" t="str">
        <f t="shared" si="16"/>
        <v/>
      </c>
      <c r="N48" s="45" t="str">
        <f t="shared" si="17"/>
        <v/>
      </c>
      <c r="O48" s="46" t="str">
        <f t="shared" si="18"/>
        <v/>
      </c>
      <c r="P48" s="87"/>
      <c r="Q48" s="40"/>
      <c r="R48" s="40"/>
      <c r="S48" s="40">
        <f t="shared" si="20"/>
        <v>0</v>
      </c>
      <c r="T48" t="e">
        <f t="shared" si="12"/>
        <v>#VALUE!</v>
      </c>
    </row>
    <row r="49" spans="1:20" x14ac:dyDescent="0.45">
      <c r="A49" s="9">
        <v>41</v>
      </c>
      <c r="B49" s="5"/>
      <c r="C49" s="47"/>
      <c r="D49" s="55"/>
      <c r="E49" s="56"/>
      <c r="F49" s="57"/>
      <c r="G49" s="22" t="str">
        <f t="shared" si="22"/>
        <v/>
      </c>
      <c r="H49" s="22" t="str">
        <f t="shared" si="23"/>
        <v/>
      </c>
      <c r="I49" s="22" t="str">
        <f t="shared" si="24"/>
        <v/>
      </c>
      <c r="J49" s="44" t="str">
        <f t="shared" si="13"/>
        <v/>
      </c>
      <c r="K49" s="45" t="str">
        <f t="shared" si="14"/>
        <v/>
      </c>
      <c r="L49" s="46" t="str">
        <f t="shared" si="15"/>
        <v/>
      </c>
      <c r="M49" s="44" t="str">
        <f t="shared" si="16"/>
        <v/>
      </c>
      <c r="N49" s="45" t="str">
        <f t="shared" si="17"/>
        <v/>
      </c>
      <c r="O49" s="46" t="str">
        <f t="shared" si="18"/>
        <v/>
      </c>
      <c r="P49" s="87"/>
      <c r="Q49" s="40"/>
      <c r="R49" s="40"/>
      <c r="S49" s="40">
        <f t="shared" si="20"/>
        <v>0</v>
      </c>
      <c r="T49" t="e">
        <f t="shared" si="12"/>
        <v>#VALUE!</v>
      </c>
    </row>
    <row r="50" spans="1:20" x14ac:dyDescent="0.45">
      <c r="A50" s="9">
        <v>42</v>
      </c>
      <c r="B50" s="5"/>
      <c r="C50" s="47"/>
      <c r="D50" s="55"/>
      <c r="E50" s="56"/>
      <c r="F50" s="57"/>
      <c r="G50" s="22" t="str">
        <f t="shared" si="22"/>
        <v/>
      </c>
      <c r="H50" s="22" t="str">
        <f t="shared" si="23"/>
        <v/>
      </c>
      <c r="I50" s="22" t="str">
        <f t="shared" si="24"/>
        <v/>
      </c>
      <c r="J50" s="44" t="str">
        <f t="shared" si="13"/>
        <v/>
      </c>
      <c r="K50" s="45" t="str">
        <f t="shared" si="14"/>
        <v/>
      </c>
      <c r="L50" s="46" t="str">
        <f t="shared" si="15"/>
        <v/>
      </c>
      <c r="M50" s="44" t="str">
        <f t="shared" si="16"/>
        <v/>
      </c>
      <c r="N50" s="45" t="str">
        <f t="shared" si="17"/>
        <v/>
      </c>
      <c r="O50" s="46" t="str">
        <f t="shared" si="18"/>
        <v/>
      </c>
      <c r="P50" s="87"/>
      <c r="Q50" s="40"/>
      <c r="R50" s="40"/>
      <c r="S50" s="40">
        <f t="shared" si="20"/>
        <v>0</v>
      </c>
      <c r="T50" t="e">
        <f t="shared" si="12"/>
        <v>#VALUE!</v>
      </c>
    </row>
    <row r="51" spans="1:20" x14ac:dyDescent="0.45">
      <c r="A51" s="9">
        <v>43</v>
      </c>
      <c r="B51" s="5"/>
      <c r="C51" s="47"/>
      <c r="D51" s="55"/>
      <c r="E51" s="56"/>
      <c r="F51" s="78"/>
      <c r="G51" s="22" t="str">
        <f t="shared" si="22"/>
        <v/>
      </c>
      <c r="H51" s="22" t="str">
        <f t="shared" si="23"/>
        <v/>
      </c>
      <c r="I51" s="22" t="str">
        <f t="shared" si="24"/>
        <v/>
      </c>
      <c r="J51" s="44" t="str">
        <f t="shared" si="13"/>
        <v/>
      </c>
      <c r="K51" s="45" t="str">
        <f t="shared" si="14"/>
        <v/>
      </c>
      <c r="L51" s="46" t="str">
        <f t="shared" si="15"/>
        <v/>
      </c>
      <c r="M51" s="44" t="str">
        <f t="shared" si="16"/>
        <v/>
      </c>
      <c r="N51" s="45" t="str">
        <f t="shared" si="17"/>
        <v/>
      </c>
      <c r="O51" s="46" t="str">
        <f t="shared" si="18"/>
        <v/>
      </c>
      <c r="P51" s="87"/>
      <c r="Q51" s="40"/>
      <c r="R51" s="40"/>
      <c r="S51" s="40">
        <f t="shared" si="20"/>
        <v>0</v>
      </c>
      <c r="T51" t="e">
        <f t="shared" si="12"/>
        <v>#VALUE!</v>
      </c>
    </row>
    <row r="52" spans="1:20" x14ac:dyDescent="0.45">
      <c r="A52" s="9">
        <v>44</v>
      </c>
      <c r="B52" s="5"/>
      <c r="C52" s="47"/>
      <c r="D52" s="55"/>
      <c r="E52" s="56"/>
      <c r="F52" s="57"/>
      <c r="G52" s="22" t="str">
        <f t="shared" si="22"/>
        <v/>
      </c>
      <c r="H52" s="22" t="str">
        <f t="shared" si="23"/>
        <v/>
      </c>
      <c r="I52" s="22" t="str">
        <f t="shared" si="24"/>
        <v/>
      </c>
      <c r="J52" s="44" t="str">
        <f t="shared" si="13"/>
        <v/>
      </c>
      <c r="K52" s="45" t="str">
        <f t="shared" si="14"/>
        <v/>
      </c>
      <c r="L52" s="46" t="str">
        <f t="shared" si="15"/>
        <v/>
      </c>
      <c r="M52" s="44" t="str">
        <f t="shared" si="16"/>
        <v/>
      </c>
      <c r="N52" s="45" t="str">
        <f t="shared" si="17"/>
        <v/>
      </c>
      <c r="O52" s="46" t="str">
        <f t="shared" si="18"/>
        <v/>
      </c>
      <c r="P52" s="87"/>
      <c r="Q52" s="40"/>
      <c r="R52" s="40"/>
      <c r="S52" s="40">
        <f t="shared" si="20"/>
        <v>0</v>
      </c>
      <c r="T52" t="e">
        <f t="shared" si="12"/>
        <v>#VALUE!</v>
      </c>
    </row>
    <row r="53" spans="1:20" x14ac:dyDescent="0.45">
      <c r="A53" s="9">
        <v>45</v>
      </c>
      <c r="B53" s="5"/>
      <c r="C53" s="47"/>
      <c r="D53" s="55"/>
      <c r="E53" s="56"/>
      <c r="F53" s="57"/>
      <c r="G53" s="22" t="str">
        <f t="shared" si="22"/>
        <v/>
      </c>
      <c r="H53" s="22" t="str">
        <f t="shared" si="23"/>
        <v/>
      </c>
      <c r="I53" s="22" t="str">
        <f t="shared" si="24"/>
        <v/>
      </c>
      <c r="J53" s="44" t="str">
        <f t="shared" si="13"/>
        <v/>
      </c>
      <c r="K53" s="45" t="str">
        <f t="shared" si="14"/>
        <v/>
      </c>
      <c r="L53" s="46" t="str">
        <f t="shared" si="15"/>
        <v/>
      </c>
      <c r="M53" s="44" t="str">
        <f t="shared" si="16"/>
        <v/>
      </c>
      <c r="N53" s="45" t="str">
        <f t="shared" si="17"/>
        <v/>
      </c>
      <c r="O53" s="46" t="str">
        <f t="shared" si="18"/>
        <v/>
      </c>
      <c r="P53" s="87"/>
      <c r="Q53" s="40"/>
      <c r="R53" s="40"/>
      <c r="S53" s="40">
        <f t="shared" si="20"/>
        <v>0</v>
      </c>
      <c r="T53" t="e">
        <f t="shared" si="12"/>
        <v>#VALUE!</v>
      </c>
    </row>
    <row r="54" spans="1:20" x14ac:dyDescent="0.45">
      <c r="A54" s="9">
        <v>46</v>
      </c>
      <c r="B54" s="5"/>
      <c r="C54" s="47"/>
      <c r="D54" s="55"/>
      <c r="E54" s="56"/>
      <c r="F54" s="57"/>
      <c r="G54" s="22" t="str">
        <f t="shared" si="22"/>
        <v/>
      </c>
      <c r="H54" s="22" t="str">
        <f t="shared" si="23"/>
        <v/>
      </c>
      <c r="I54" s="22" t="str">
        <f t="shared" si="24"/>
        <v/>
      </c>
      <c r="J54" s="44" t="str">
        <f t="shared" si="13"/>
        <v/>
      </c>
      <c r="K54" s="45" t="str">
        <f t="shared" si="14"/>
        <v/>
      </c>
      <c r="L54" s="46" t="str">
        <f t="shared" si="15"/>
        <v/>
      </c>
      <c r="M54" s="44" t="str">
        <f t="shared" si="16"/>
        <v/>
      </c>
      <c r="N54" s="45" t="str">
        <f t="shared" si="17"/>
        <v/>
      </c>
      <c r="O54" s="46" t="str">
        <f t="shared" si="18"/>
        <v/>
      </c>
      <c r="P54" s="87"/>
      <c r="Q54" s="40"/>
      <c r="R54" s="40"/>
      <c r="S54" s="40">
        <f t="shared" si="20"/>
        <v>0</v>
      </c>
      <c r="T54" t="e">
        <f t="shared" si="12"/>
        <v>#VALUE!</v>
      </c>
    </row>
    <row r="55" spans="1:20" x14ac:dyDescent="0.45">
      <c r="A55" s="9">
        <v>47</v>
      </c>
      <c r="B55" s="5"/>
      <c r="C55" s="47"/>
      <c r="D55" s="55"/>
      <c r="E55" s="56"/>
      <c r="F55" s="57"/>
      <c r="G55" s="22" t="str">
        <f t="shared" si="22"/>
        <v/>
      </c>
      <c r="H55" s="22" t="str">
        <f t="shared" si="23"/>
        <v/>
      </c>
      <c r="I55" s="22" t="str">
        <f t="shared" si="24"/>
        <v/>
      </c>
      <c r="J55" s="44" t="str">
        <f t="shared" si="13"/>
        <v/>
      </c>
      <c r="K55" s="45" t="str">
        <f t="shared" si="14"/>
        <v/>
      </c>
      <c r="L55" s="46" t="str">
        <f t="shared" si="15"/>
        <v/>
      </c>
      <c r="M55" s="44" t="str">
        <f t="shared" si="16"/>
        <v/>
      </c>
      <c r="N55" s="45" t="str">
        <f t="shared" si="17"/>
        <v/>
      </c>
      <c r="O55" s="46" t="str">
        <f t="shared" si="18"/>
        <v/>
      </c>
      <c r="P55" s="87"/>
      <c r="Q55" s="40"/>
      <c r="R55" s="40"/>
      <c r="S55" s="40">
        <f t="shared" si="20"/>
        <v>0</v>
      </c>
      <c r="T55" t="e">
        <f t="shared" si="12"/>
        <v>#VALUE!</v>
      </c>
    </row>
    <row r="56" spans="1:20" x14ac:dyDescent="0.45">
      <c r="A56" s="9">
        <v>48</v>
      </c>
      <c r="B56" s="5"/>
      <c r="C56" s="47"/>
      <c r="D56" s="55"/>
      <c r="E56" s="56"/>
      <c r="F56" s="57"/>
      <c r="G56" s="22" t="str">
        <f t="shared" si="22"/>
        <v/>
      </c>
      <c r="H56" s="22" t="str">
        <f t="shared" si="23"/>
        <v/>
      </c>
      <c r="I56" s="22" t="str">
        <f t="shared" si="24"/>
        <v/>
      </c>
      <c r="J56" s="44" t="str">
        <f t="shared" si="13"/>
        <v/>
      </c>
      <c r="K56" s="45" t="str">
        <f t="shared" si="14"/>
        <v/>
      </c>
      <c r="L56" s="46" t="str">
        <f t="shared" si="15"/>
        <v/>
      </c>
      <c r="M56" s="44" t="str">
        <f t="shared" si="16"/>
        <v/>
      </c>
      <c r="N56" s="45" t="str">
        <f t="shared" si="17"/>
        <v/>
      </c>
      <c r="O56" s="46" t="str">
        <f t="shared" si="18"/>
        <v/>
      </c>
      <c r="P56" s="87"/>
      <c r="Q56" s="40"/>
      <c r="R56" s="40"/>
      <c r="S56" s="40">
        <f t="shared" si="20"/>
        <v>0</v>
      </c>
      <c r="T56" t="e">
        <f t="shared" si="12"/>
        <v>#VALUE!</v>
      </c>
    </row>
    <row r="57" spans="1:20" x14ac:dyDescent="0.45">
      <c r="A57" s="9">
        <v>49</v>
      </c>
      <c r="B57" s="5"/>
      <c r="C57" s="47"/>
      <c r="D57" s="55"/>
      <c r="E57" s="56"/>
      <c r="F57" s="57"/>
      <c r="G57" s="22" t="str">
        <f t="shared" si="22"/>
        <v/>
      </c>
      <c r="H57" s="22" t="str">
        <f t="shared" si="23"/>
        <v/>
      </c>
      <c r="I57" s="22" t="str">
        <f t="shared" si="24"/>
        <v/>
      </c>
      <c r="J57" s="44" t="str">
        <f t="shared" si="13"/>
        <v/>
      </c>
      <c r="K57" s="45" t="str">
        <f t="shared" si="14"/>
        <v/>
      </c>
      <c r="L57" s="46" t="str">
        <f t="shared" si="15"/>
        <v/>
      </c>
      <c r="M57" s="44" t="str">
        <f t="shared" si="16"/>
        <v/>
      </c>
      <c r="N57" s="45" t="str">
        <f t="shared" si="17"/>
        <v/>
      </c>
      <c r="O57" s="46" t="str">
        <f t="shared" si="18"/>
        <v/>
      </c>
      <c r="P57" s="87"/>
      <c r="Q57" s="40"/>
      <c r="R57" s="40"/>
      <c r="S57" s="40">
        <f t="shared" si="20"/>
        <v>0</v>
      </c>
      <c r="T57" t="e">
        <f t="shared" si="12"/>
        <v>#VALUE!</v>
      </c>
    </row>
    <row r="58" spans="1:20" ht="18.600000000000001" thickBot="1" x14ac:dyDescent="0.5">
      <c r="A58" s="9">
        <v>50</v>
      </c>
      <c r="B58" s="6"/>
      <c r="C58" s="51"/>
      <c r="D58" s="59"/>
      <c r="E58" s="60"/>
      <c r="F58" s="61"/>
      <c r="G58" s="22" t="str">
        <f t="shared" si="22"/>
        <v/>
      </c>
      <c r="H58" s="22" t="str">
        <f t="shared" si="23"/>
        <v/>
      </c>
      <c r="I58" s="22" t="str">
        <f t="shared" si="24"/>
        <v/>
      </c>
      <c r="J58" s="44" t="str">
        <f t="shared" si="13"/>
        <v/>
      </c>
      <c r="K58" s="45" t="str">
        <f t="shared" si="14"/>
        <v/>
      </c>
      <c r="L58" s="46" t="str">
        <f t="shared" si="15"/>
        <v/>
      </c>
      <c r="M58" s="44" t="str">
        <f t="shared" si="16"/>
        <v/>
      </c>
      <c r="N58" s="45" t="str">
        <f t="shared" si="17"/>
        <v/>
      </c>
      <c r="O58" s="46" t="str">
        <f t="shared" si="18"/>
        <v/>
      </c>
      <c r="P58" s="87"/>
      <c r="Q58" s="40"/>
      <c r="R58" s="40"/>
      <c r="S58" s="40">
        <f t="shared" si="20"/>
        <v>0</v>
      </c>
      <c r="T58" t="e">
        <f t="shared" si="12"/>
        <v>#VALUE!</v>
      </c>
    </row>
    <row r="59" spans="1:20" ht="18.600000000000001" thickBot="1" x14ac:dyDescent="0.5">
      <c r="A59" s="9"/>
      <c r="B59" s="99" t="s">
        <v>5</v>
      </c>
      <c r="C59" s="100"/>
      <c r="D59" s="7">
        <f>COUNTIF(D9:D58,1.27)</f>
        <v>7</v>
      </c>
      <c r="E59" s="7">
        <f>COUNTIF(E9:E58,1.5)</f>
        <v>6</v>
      </c>
      <c r="F59" s="8">
        <f>COUNTIF(F9:F58,2)</f>
        <v>6</v>
      </c>
      <c r="G59" s="68">
        <f>M59+G8</f>
        <v>111566.29442898862</v>
      </c>
      <c r="H59" s="69">
        <f>N59+H8</f>
        <v>108474.6227133325</v>
      </c>
      <c r="I59" s="70">
        <f>O59+I8</f>
        <v>118158.67089659855</v>
      </c>
      <c r="J59" s="65" t="s">
        <v>30</v>
      </c>
      <c r="K59" s="66">
        <f>B58-B9</f>
        <v>-44003</v>
      </c>
      <c r="L59" s="67" t="s">
        <v>31</v>
      </c>
      <c r="M59" s="79">
        <f>SUM(M9:M58)</f>
        <v>11566.294428988625</v>
      </c>
      <c r="N59" s="80">
        <f>SUM(N9:N58)</f>
        <v>8474.6227133324937</v>
      </c>
      <c r="O59" s="81">
        <f>SUM(O9:O58)</f>
        <v>18158.670896598553</v>
      </c>
      <c r="P59" s="87"/>
    </row>
    <row r="60" spans="1:20" ht="18.600000000000001" thickBot="1" x14ac:dyDescent="0.5">
      <c r="A60" s="9"/>
      <c r="B60" s="93" t="s">
        <v>6</v>
      </c>
      <c r="C60" s="94"/>
      <c r="D60" s="7">
        <f>COUNTIF(D9:D58,-1)</f>
        <v>5</v>
      </c>
      <c r="E60" s="7">
        <f>COUNTIF(E9:E58,-1)</f>
        <v>6</v>
      </c>
      <c r="F60" s="8">
        <f>COUNTIF(F9:F58,-1)</f>
        <v>6</v>
      </c>
      <c r="G60" s="91" t="s">
        <v>29</v>
      </c>
      <c r="H60" s="92"/>
      <c r="I60" s="98"/>
      <c r="J60" s="91" t="s">
        <v>32</v>
      </c>
      <c r="K60" s="92"/>
      <c r="L60" s="98"/>
      <c r="M60" s="9"/>
      <c r="N60" s="3"/>
      <c r="O60" s="4"/>
      <c r="P60" s="87"/>
    </row>
    <row r="61" spans="1:20" ht="18.600000000000001" thickBot="1" x14ac:dyDescent="0.5">
      <c r="A61" s="9"/>
      <c r="B61" s="93" t="s">
        <v>34</v>
      </c>
      <c r="C61" s="94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4">
        <f>G59/G8</f>
        <v>1.1156629442898862</v>
      </c>
      <c r="H61" s="75">
        <f t="shared" ref="H61" si="25">H59/H8</f>
        <v>1.084746227133325</v>
      </c>
      <c r="I61" s="76">
        <f>I59/I8</f>
        <v>1.1815867089659855</v>
      </c>
      <c r="J61" s="63">
        <f>(G61-100%)*30/K59</f>
        <v>-7.8855721852977894E-5</v>
      </c>
      <c r="K61" s="63">
        <f>(H61-100%)*30/K59</f>
        <v>-5.7777579119599815E-5</v>
      </c>
      <c r="L61" s="64">
        <f>(I61-100%)*30/K59</f>
        <v>-1.2380067879416324E-4</v>
      </c>
      <c r="M61" s="10"/>
      <c r="N61" s="2"/>
      <c r="O61" s="11"/>
      <c r="P61" s="87"/>
    </row>
    <row r="62" spans="1:20" ht="18.600000000000001" thickBot="1" x14ac:dyDescent="0.5">
      <c r="A62" s="3"/>
      <c r="B62" s="91" t="s">
        <v>4</v>
      </c>
      <c r="C62" s="92"/>
      <c r="D62" s="77">
        <f t="shared" ref="D62:E62" si="26">D59/(D59+D60+D61)</f>
        <v>0.58333333333333337</v>
      </c>
      <c r="E62" s="72">
        <f t="shared" si="26"/>
        <v>0.5</v>
      </c>
      <c r="F62" s="73">
        <f>F59/(F59+F60+F61)</f>
        <v>0.5</v>
      </c>
    </row>
    <row r="64" spans="1:20" x14ac:dyDescent="0.45">
      <c r="D64" s="71"/>
      <c r="E64" s="71"/>
      <c r="F64" s="7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topLeftCell="A13" zoomScale="80" zoomScaleNormal="80" workbookViewId="0">
      <selection activeCell="D31" sqref="D31"/>
    </sheetView>
  </sheetViews>
  <sheetFormatPr defaultColWidth="8.09765625" defaultRowHeight="14.4" x14ac:dyDescent="0.45"/>
  <cols>
    <col min="1" max="1" width="6.59765625" style="53" customWidth="1"/>
    <col min="2" max="2" width="15.69921875" style="52" customWidth="1"/>
    <col min="3" max="3" width="8.09765625" style="52"/>
    <col min="4" max="4" width="9.5" style="52" bestFit="1" customWidth="1"/>
    <col min="5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>
    <row r="1" spans="2:4" ht="16.2" x14ac:dyDescent="0.45">
      <c r="B1" s="85"/>
    </row>
    <row r="3" spans="2:4" x14ac:dyDescent="0.45">
      <c r="D3" s="84">
        <v>44749</v>
      </c>
    </row>
    <row r="5" spans="2:4" ht="18" x14ac:dyDescent="0.45">
      <c r="B5"/>
    </row>
    <row r="28" spans="2:4" ht="19.2" x14ac:dyDescent="0.45">
      <c r="B28" s="86"/>
    </row>
    <row r="31" spans="2:4" x14ac:dyDescent="0.45">
      <c r="D31" s="90">
        <v>44970</v>
      </c>
    </row>
    <row r="57" spans="2:2" x14ac:dyDescent="0.45">
      <c r="B57" s="84"/>
    </row>
    <row r="85" spans="2:2" x14ac:dyDescent="0.45">
      <c r="B85" s="84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25</v>
      </c>
    </row>
    <row r="2" spans="1:10" x14ac:dyDescent="0.45">
      <c r="A2" s="101" t="s">
        <v>51</v>
      </c>
      <c r="B2" s="102"/>
      <c r="C2" s="102"/>
      <c r="D2" s="102"/>
      <c r="E2" s="102"/>
      <c r="F2" s="102"/>
      <c r="G2" s="102"/>
      <c r="H2" s="102"/>
      <c r="I2" s="102"/>
      <c r="J2" s="102"/>
    </row>
    <row r="3" spans="1:10" x14ac:dyDescent="0.45">
      <c r="A3" s="102"/>
      <c r="B3" s="102"/>
      <c r="C3" s="102"/>
      <c r="D3" s="102"/>
      <c r="E3" s="102"/>
      <c r="F3" s="102"/>
      <c r="G3" s="102"/>
      <c r="H3" s="102"/>
      <c r="I3" s="102"/>
      <c r="J3" s="102"/>
    </row>
    <row r="4" spans="1:10" x14ac:dyDescent="0.45">
      <c r="A4" s="102"/>
      <c r="B4" s="102"/>
      <c r="C4" s="102"/>
      <c r="D4" s="102"/>
      <c r="E4" s="102"/>
      <c r="F4" s="102"/>
      <c r="G4" s="102"/>
      <c r="H4" s="102"/>
      <c r="I4" s="102"/>
      <c r="J4" s="102"/>
    </row>
    <row r="5" spans="1:10" x14ac:dyDescent="0.45">
      <c r="A5" s="102"/>
      <c r="B5" s="102"/>
      <c r="C5" s="102"/>
      <c r="D5" s="102"/>
      <c r="E5" s="102"/>
      <c r="F5" s="102"/>
      <c r="G5" s="102"/>
      <c r="H5" s="102"/>
      <c r="I5" s="102"/>
      <c r="J5" s="102"/>
    </row>
    <row r="6" spans="1:10" x14ac:dyDescent="0.45">
      <c r="A6" s="102"/>
      <c r="B6" s="102"/>
      <c r="C6" s="102"/>
      <c r="D6" s="102"/>
      <c r="E6" s="102"/>
      <c r="F6" s="102"/>
      <c r="G6" s="102"/>
      <c r="H6" s="102"/>
      <c r="I6" s="102"/>
      <c r="J6" s="102"/>
    </row>
    <row r="7" spans="1:10" x14ac:dyDescent="0.45">
      <c r="A7" s="102"/>
      <c r="B7" s="102"/>
      <c r="C7" s="102"/>
      <c r="D7" s="102"/>
      <c r="E7" s="102"/>
      <c r="F7" s="102"/>
      <c r="G7" s="102"/>
      <c r="H7" s="102"/>
      <c r="I7" s="102"/>
      <c r="J7" s="102"/>
    </row>
    <row r="8" spans="1:10" x14ac:dyDescent="0.45">
      <c r="A8" s="102"/>
      <c r="B8" s="102"/>
      <c r="C8" s="102"/>
      <c r="D8" s="102"/>
      <c r="E8" s="102"/>
      <c r="F8" s="102"/>
      <c r="G8" s="102"/>
      <c r="H8" s="102"/>
      <c r="I8" s="102"/>
      <c r="J8" s="102"/>
    </row>
    <row r="9" spans="1:10" x14ac:dyDescent="0.45">
      <c r="A9" s="102"/>
      <c r="B9" s="102"/>
      <c r="C9" s="102"/>
      <c r="D9" s="102"/>
      <c r="E9" s="102"/>
      <c r="F9" s="102"/>
      <c r="G9" s="102"/>
      <c r="H9" s="102"/>
      <c r="I9" s="102"/>
      <c r="J9" s="102"/>
    </row>
    <row r="11" spans="1:10" x14ac:dyDescent="0.45">
      <c r="A11" s="52" t="s">
        <v>26</v>
      </c>
    </row>
    <row r="12" spans="1:10" x14ac:dyDescent="0.45">
      <c r="A12" s="103" t="s">
        <v>49</v>
      </c>
      <c r="B12" s="104"/>
      <c r="C12" s="104"/>
      <c r="D12" s="104"/>
      <c r="E12" s="104"/>
      <c r="F12" s="104"/>
      <c r="G12" s="104"/>
      <c r="H12" s="104"/>
      <c r="I12" s="104"/>
      <c r="J12" s="104"/>
    </row>
    <row r="13" spans="1:10" x14ac:dyDescent="0.45">
      <c r="A13" s="104"/>
      <c r="B13" s="104"/>
      <c r="C13" s="104"/>
      <c r="D13" s="104"/>
      <c r="E13" s="104"/>
      <c r="F13" s="104"/>
      <c r="G13" s="104"/>
      <c r="H13" s="104"/>
      <c r="I13" s="104"/>
      <c r="J13" s="104"/>
    </row>
    <row r="14" spans="1:10" x14ac:dyDescent="0.45">
      <c r="A14" s="104"/>
      <c r="B14" s="104"/>
      <c r="C14" s="104"/>
      <c r="D14" s="104"/>
      <c r="E14" s="104"/>
      <c r="F14" s="104"/>
      <c r="G14" s="104"/>
      <c r="H14" s="104"/>
      <c r="I14" s="104"/>
      <c r="J14" s="104"/>
    </row>
    <row r="15" spans="1:10" x14ac:dyDescent="0.45">
      <c r="A15" s="104"/>
      <c r="B15" s="104"/>
      <c r="C15" s="104"/>
      <c r="D15" s="104"/>
      <c r="E15" s="104"/>
      <c r="F15" s="104"/>
      <c r="G15" s="104"/>
      <c r="H15" s="104"/>
      <c r="I15" s="104"/>
      <c r="J15" s="104"/>
    </row>
    <row r="16" spans="1:10" x14ac:dyDescent="0.45">
      <c r="A16" s="104"/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x14ac:dyDescent="0.45">
      <c r="A17" s="104"/>
      <c r="B17" s="104"/>
      <c r="C17" s="104"/>
      <c r="D17" s="104"/>
      <c r="E17" s="104"/>
      <c r="F17" s="104"/>
      <c r="G17" s="104"/>
      <c r="H17" s="104"/>
      <c r="I17" s="104"/>
      <c r="J17" s="104"/>
    </row>
    <row r="18" spans="1:10" x14ac:dyDescent="0.45">
      <c r="A18" s="104"/>
      <c r="B18" s="104"/>
      <c r="C18" s="104"/>
      <c r="D18" s="104"/>
      <c r="E18" s="104"/>
      <c r="F18" s="104"/>
      <c r="G18" s="104"/>
      <c r="H18" s="104"/>
      <c r="I18" s="104"/>
      <c r="J18" s="104"/>
    </row>
    <row r="19" spans="1:10" x14ac:dyDescent="0.45">
      <c r="A19" s="104"/>
      <c r="B19" s="104"/>
      <c r="C19" s="104"/>
      <c r="D19" s="104"/>
      <c r="E19" s="104"/>
      <c r="F19" s="104"/>
      <c r="G19" s="104"/>
      <c r="H19" s="104"/>
      <c r="I19" s="104"/>
      <c r="J19" s="104"/>
    </row>
    <row r="21" spans="1:10" x14ac:dyDescent="0.45">
      <c r="A21" s="52" t="s">
        <v>27</v>
      </c>
    </row>
    <row r="22" spans="1:10" x14ac:dyDescent="0.45">
      <c r="A22" s="103" t="s">
        <v>50</v>
      </c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0" x14ac:dyDescent="0.45">
      <c r="A23" s="103"/>
      <c r="B23" s="103"/>
      <c r="C23" s="103"/>
      <c r="D23" s="103"/>
      <c r="E23" s="103"/>
      <c r="F23" s="103"/>
      <c r="G23" s="103"/>
      <c r="H23" s="103"/>
      <c r="I23" s="103"/>
      <c r="J23" s="103"/>
    </row>
    <row r="24" spans="1:10" x14ac:dyDescent="0.45">
      <c r="A24" s="103"/>
      <c r="B24" s="103"/>
      <c r="C24" s="103"/>
      <c r="D24" s="103"/>
      <c r="E24" s="103"/>
      <c r="F24" s="103"/>
      <c r="G24" s="103"/>
      <c r="H24" s="103"/>
      <c r="I24" s="103"/>
      <c r="J24" s="103"/>
    </row>
    <row r="25" spans="1:10" x14ac:dyDescent="0.45">
      <c r="A25" s="103"/>
      <c r="B25" s="103"/>
      <c r="C25" s="103"/>
      <c r="D25" s="103"/>
      <c r="E25" s="103"/>
      <c r="F25" s="103"/>
      <c r="G25" s="103"/>
      <c r="H25" s="103"/>
      <c r="I25" s="103"/>
      <c r="J25" s="103"/>
    </row>
    <row r="26" spans="1:10" x14ac:dyDescent="0.45">
      <c r="A26" s="103"/>
      <c r="B26" s="103"/>
      <c r="C26" s="103"/>
      <c r="D26" s="103"/>
      <c r="E26" s="103"/>
      <c r="F26" s="103"/>
      <c r="G26" s="103"/>
      <c r="H26" s="103"/>
      <c r="I26" s="103"/>
      <c r="J26" s="103"/>
    </row>
    <row r="27" spans="1:10" x14ac:dyDescent="0.45">
      <c r="A27" s="103"/>
      <c r="B27" s="103"/>
      <c r="C27" s="103"/>
      <c r="D27" s="103"/>
      <c r="E27" s="103"/>
      <c r="F27" s="103"/>
      <c r="G27" s="103"/>
      <c r="H27" s="103"/>
      <c r="I27" s="103"/>
      <c r="J27" s="103"/>
    </row>
    <row r="28" spans="1:10" x14ac:dyDescent="0.45">
      <c r="A28" s="103"/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x14ac:dyDescent="0.45">
      <c r="A29" s="103"/>
      <c r="B29" s="103"/>
      <c r="C29" s="103"/>
      <c r="D29" s="103"/>
      <c r="E29" s="103"/>
      <c r="F29" s="103"/>
      <c r="G29" s="103"/>
      <c r="H29" s="103"/>
      <c r="I29" s="103"/>
      <c r="J29" s="103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H4" sqref="H4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5">
      <c r="A4" s="37" t="s">
        <v>21</v>
      </c>
      <c r="B4" s="37" t="s">
        <v>41</v>
      </c>
      <c r="C4" s="37"/>
      <c r="D4" s="38">
        <v>45114</v>
      </c>
      <c r="E4" s="37"/>
      <c r="F4" s="38"/>
      <c r="G4" s="37"/>
      <c r="H4" s="38"/>
    </row>
    <row r="5" spans="1:8" x14ac:dyDescent="0.45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5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5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5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5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5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5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花木健</cp:lastModifiedBy>
  <dcterms:created xsi:type="dcterms:W3CDTF">2020-09-18T03:10:57Z</dcterms:created>
  <dcterms:modified xsi:type="dcterms:W3CDTF">2023-07-08T13:46:26Z</dcterms:modified>
</cp:coreProperties>
</file>