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24b455d8a32c4972/デスクトップ/CMA/6月勉強会/"/>
    </mc:Choice>
  </mc:AlternateContent>
  <xr:revisionPtr revIDLastSave="289" documentId="8_{87DA06F0-A6B0-44E1-9AAE-39CBA98A8D1C}" xr6:coauthVersionLast="47" xr6:coauthVersionMax="47" xr10:uidLastSave="{06954647-29DB-4543-BC78-EDB8340A34C3}"/>
  <bookViews>
    <workbookView xWindow="-98" yWindow="-98" windowWidth="19396" windowHeight="11475" activeTab="2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 s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<sst xmlns="http://schemas.openxmlformats.org/spreadsheetml/2006/main" count="68" uniqueCount="52">
  <si>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</si>
  <si>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</si>
  <si>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</si>
  <si>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</si>
  <si>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</si>
  <si>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</si>
  <si>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</si>
  <si>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</si>
  <si>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</si>
  <si>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</si>
  <si>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</si>
  <si>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</si>
  <si>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</si>
  <si>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</si>
  <si>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</si>
  <si>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</si>
  <si>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</si>
  <si>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</si>
  <si>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</si>
  <si>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</si>
  <si>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</si>
  <si>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</si>
  <si>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</si>
  <si>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4H足</t>
    <rPh sb="2" eb="3">
      <t>アシ</t>
    </rPh>
    <phoneticPr fontId="1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</si>
  <si>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</si>
  <si>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</si>
  <si>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</si>
  <si>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</si>
  <si>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</si>
  <si>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</si>
  <si>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</si>
  <si>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</si>
  <si>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</si>
  <si>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</si>
  <si>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</si>
  <si>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</si>
  <si>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</si>
  <si>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EURJPY</t>
    <phoneticPr fontId="1"/>
  </si>
  <si>
    <t>上昇トレンドが終わる直前で買いエントリー</t>
    <rPh sb="0" eb="2">
      <t>ジョウショウ</t>
    </rPh>
    <rPh sb="7" eb="8">
      <t>オ</t>
    </rPh>
    <rPh sb="10" eb="12">
      <t>チョクゼン</t>
    </rPh>
    <rPh sb="13" eb="14">
      <t>カ</t>
    </rPh>
    <phoneticPr fontId="1"/>
  </si>
  <si>
    <t>レンジ相場</t>
    <rPh sb="3" eb="5">
      <t>ソウバ</t>
    </rPh>
    <phoneticPr fontId="1"/>
  </si>
  <si>
    <t>底値付近の売りエントリー。サポートライン付近でもある</t>
    <rPh sb="0" eb="4">
      <t>ソコネフキン</t>
    </rPh>
    <rPh sb="5" eb="6">
      <t>ウ</t>
    </rPh>
    <rPh sb="20" eb="22">
      <t>フキン</t>
    </rPh>
    <phoneticPr fontId="1"/>
  </si>
  <si>
    <t>負け要因わからず。強い調整が入ったか。</t>
    <rPh sb="0" eb="1">
      <t>マ</t>
    </rPh>
    <rPh sb="2" eb="4">
      <t>ヨウイン</t>
    </rPh>
    <rPh sb="9" eb="10">
      <t>ツヨ</t>
    </rPh>
    <rPh sb="11" eb="13">
      <t>チョウセイ</t>
    </rPh>
    <rPh sb="14" eb="15">
      <t>ハイ</t>
    </rPh>
    <phoneticPr fontId="1"/>
  </si>
  <si>
    <t>トレンドが終了する直前のエントリー（前回の高値付近のレジスタンス）</t>
    <rPh sb="5" eb="7">
      <t>シュウリョウ</t>
    </rPh>
    <rPh sb="9" eb="11">
      <t>チョクゼン</t>
    </rPh>
    <rPh sb="18" eb="20">
      <t>ゼンカイ</t>
    </rPh>
    <rPh sb="21" eb="25">
      <t>タカネフキン</t>
    </rPh>
    <phoneticPr fontId="1"/>
  </si>
  <si>
    <t>上昇トレンドだったが、前回の高値に近かった（レジスタンス</t>
    <rPh sb="0" eb="2">
      <t>ジョウショウ</t>
    </rPh>
    <rPh sb="11" eb="13">
      <t>ゼンカイ</t>
    </rPh>
    <rPh sb="14" eb="16">
      <t>タカネ</t>
    </rPh>
    <rPh sb="17" eb="18">
      <t>チカ</t>
    </rPh>
    <phoneticPr fontId="1"/>
  </si>
  <si>
    <t>レンジ相場及び高値付近でのエントリー</t>
    <rPh sb="3" eb="5">
      <t>ソウバ</t>
    </rPh>
    <rPh sb="5" eb="6">
      <t>オヨ</t>
    </rPh>
    <rPh sb="7" eb="9">
      <t>タカネ</t>
    </rPh>
    <rPh sb="9" eb="11">
      <t>フキン</t>
    </rPh>
    <phoneticPr fontId="1"/>
  </si>
  <si>
    <t>高値付近の買いエントリー</t>
    <rPh sb="0" eb="2">
      <t>タカネ</t>
    </rPh>
    <rPh sb="2" eb="4">
      <t>フキン</t>
    </rPh>
    <rPh sb="5" eb="6">
      <t>カ</t>
    </rPh>
    <phoneticPr fontId="1"/>
  </si>
  <si>
    <t>底値付近の売りエントリー。サポレジでもないので、どうやって底値付近であるかを見つけるか</t>
    <rPh sb="0" eb="4">
      <t>ソコネフキン</t>
    </rPh>
    <rPh sb="5" eb="6">
      <t>ウ</t>
    </rPh>
    <rPh sb="29" eb="31">
      <t>ソコネ</t>
    </rPh>
    <rPh sb="31" eb="33">
      <t>フキン</t>
    </rPh>
    <rPh sb="38" eb="39">
      <t>ミ</t>
    </rPh>
    <phoneticPr fontId="1"/>
  </si>
  <si>
    <t>高値付近の売りエントリー。レジスタンス付近でもある</t>
    <rPh sb="0" eb="2">
      <t>タカネ</t>
    </rPh>
    <rPh sb="2" eb="4">
      <t>フキン</t>
    </rPh>
    <rPh sb="5" eb="6">
      <t>ウ</t>
    </rPh>
    <rPh sb="19" eb="21">
      <t>フキン</t>
    </rPh>
    <phoneticPr fontId="1"/>
  </si>
  <si>
    <t>上髭が長すぎる(Pipsが大きい)ので、利確できず負け</t>
    <rPh sb="0" eb="2">
      <t>ウワヒゲ</t>
    </rPh>
    <rPh sb="3" eb="4">
      <t>ナガ</t>
    </rPh>
    <rPh sb="13" eb="14">
      <t>オオ</t>
    </rPh>
    <rPh sb="20" eb="22">
      <t>リカク</t>
    </rPh>
    <rPh sb="25" eb="26">
      <t>マ</t>
    </rPh>
    <phoneticPr fontId="1"/>
  </si>
  <si>
    <t>EBが207Pipsもあり、リワード1.27は大きすぎたか。高値付近でもある。</t>
    <rPh sb="23" eb="24">
      <t>オオ</t>
    </rPh>
    <rPh sb="30" eb="34">
      <t>タカネフキン</t>
    </rPh>
    <phoneticPr fontId="1"/>
  </si>
  <si>
    <t>１．気付き　　　　　　　　　　　　　　　　　　　　　　　　　　　　　　　　　　　　　　　　　　　　　カリキュラムの中で話されているように、レンジでは負けやすいというのはわかりました。またサポレジを意識して、現在がどの位置にあるのかも考え、エントリーすることが大事であることもわかりました。　　　　　　　　　　　　　　　　　　　　　　　　　　　　　　　　　　　　　　　　　　　　　　　　　　　　２．質問　　　　　　　　　　　　　　　　　　　　　　　　　　　　　　　　　　　　　　　　　　　　　　　　　　　　　　　　　　　　　Pipsが大きいEB、PBがありますが、こういうのは仕手筋なのでしょうか。Pips数によると思いますが。今回の検証の中で200Pipsを超えるのがありました。</t>
    <rPh sb="2" eb="4">
      <t>キヅ</t>
    </rPh>
    <rPh sb="57" eb="58">
      <t>ナカ</t>
    </rPh>
    <rPh sb="59" eb="60">
      <t>ハナ</t>
    </rPh>
    <rPh sb="74" eb="75">
      <t>マ</t>
    </rPh>
    <rPh sb="98" eb="100">
      <t>イシキ</t>
    </rPh>
    <rPh sb="103" eb="105">
      <t>ゲンザイ</t>
    </rPh>
    <rPh sb="108" eb="110">
      <t>イチ</t>
    </rPh>
    <rPh sb="116" eb="117">
      <t>カンガ</t>
    </rPh>
    <rPh sb="129" eb="131">
      <t>ダイジ</t>
    </rPh>
    <rPh sb="198" eb="200">
      <t>シツモン</t>
    </rPh>
    <rPh sb="266" eb="267">
      <t>オオ</t>
    </rPh>
    <rPh sb="287" eb="290">
      <t>シテスジ</t>
    </rPh>
    <rPh sb="302" eb="303">
      <t>スウ</t>
    </rPh>
    <rPh sb="307" eb="308">
      <t>オモ</t>
    </rPh>
    <rPh sb="313" eb="315">
      <t>コンカイ</t>
    </rPh>
    <rPh sb="316" eb="318">
      <t>ケンショウ</t>
    </rPh>
    <rPh sb="319" eb="320">
      <t>ナカ</t>
    </rPh>
    <rPh sb="329" eb="330">
      <t>コ</t>
    </rPh>
    <phoneticPr fontId="1"/>
  </si>
  <si>
    <t>1H足でのPB検証を進めたいと思います。</t>
    <rPh sb="2" eb="3">
      <t>アシ</t>
    </rPh>
    <rPh sb="7" eb="9">
      <t>ケンショウ</t>
    </rPh>
    <rPh sb="10" eb="11">
      <t>スス</t>
    </rPh>
    <rPh sb="15" eb="16">
      <t>オモ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</si>
</sst>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93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Font="1" applyBorder="1">
      <alignment vertical="center"/>
    </xf>
    <xf numFmtId="0" fontId="12" fillId="0" borderId="4" xfId="0" applyFont="1" applyBorder="1">
      <alignment vertical="center"/>
    </xf>
    <xf numFmtId="0" fontId="12" fillId="0" borderId="5" xfId="0" applyFont="1" applyBorder="1">
      <alignment vertical="center"/>
    </xf>
    <xf numFmtId="0" fontId="12" fillId="0" borderId="8" xfId="0" applyFont="1" applyBorder="1">
      <alignment vertical="center"/>
    </xf>
    <xf numFmtId="0" fontId="12" fillId="0" borderId="0" xfId="0" applyFont="1">
      <alignment vertical="center"/>
    </xf>
    <xf numFmtId="0" fontId="12" fillId="0" borderId="9" xfId="0" applyFont="1" applyBorder="1">
      <alignment vertical="center"/>
    </xf>
    <xf numFmtId="0" fontId="12" fillId="0" borderId="6" xfId="0" applyFont="1" applyBorder="1">
      <alignment vertical="center"/>
    </xf>
    <xf numFmtId="0" fontId="12" fillId="0" borderId="1" xfId="0" applyFont="1" applyBorder="1">
      <alignment vertical="center"/>
    </xf>
    <xf numFmtId="0" fontId="12" fillId="0" borderId="7" xfId="0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Border="1">
      <alignment vertical="center"/>
    </xf>
    <xf numFmtId="9" fontId="2" fillId="0" borderId="0" xfId="0" applyNumberFormat="1" applyFont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12" fillId="4" borderId="9" xfId="0" applyFont="1" applyFill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26" Type="http://schemas.openxmlformats.org/officeDocument/2006/relationships/image" Target="../media/image26.png"/><Relationship Id="rId3" Type="http://schemas.openxmlformats.org/officeDocument/2006/relationships/image" Target="../media/image3.png"/><Relationship Id="rId21" Type="http://schemas.openxmlformats.org/officeDocument/2006/relationships/image" Target="../media/image21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5" Type="http://schemas.openxmlformats.org/officeDocument/2006/relationships/image" Target="../media/image25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20" Type="http://schemas.openxmlformats.org/officeDocument/2006/relationships/image" Target="../media/image20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24" Type="http://schemas.openxmlformats.org/officeDocument/2006/relationships/image" Target="../media/image24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23" Type="http://schemas.openxmlformats.org/officeDocument/2006/relationships/image" Target="../media/image23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Relationship Id="rId22" Type="http://schemas.openxmlformats.org/officeDocument/2006/relationships/image" Target="../media/image2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0</xdr:colOff>
      <xdr:row>2</xdr:row>
      <xdr:rowOff>0</xdr:rowOff>
    </xdr:from>
    <xdr:to>
      <xdr:col>6</xdr:col>
      <xdr:colOff>88133</xdr:colOff>
      <xdr:row>32</xdr:row>
      <xdr:rowOff>133391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AD0BC60B-F131-ECC6-81EA-108359EA12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57188"/>
          <a:ext cx="3624289" cy="5491203"/>
        </a:xfrm>
        <a:prstGeom prst="rect">
          <a:avLst/>
        </a:prstGeom>
      </xdr:spPr>
    </xdr:pic>
    <xdr:clientData/>
  </xdr:twoCellAnchor>
  <xdr:twoCellAnchor>
    <xdr:from>
      <xdr:col>2</xdr:col>
      <xdr:colOff>17860</xdr:colOff>
      <xdr:row>0</xdr:row>
      <xdr:rowOff>47625</xdr:rowOff>
    </xdr:from>
    <xdr:to>
      <xdr:col>4</xdr:col>
      <xdr:colOff>226219</xdr:colOff>
      <xdr:row>1</xdr:row>
      <xdr:rowOff>148828</xdr:rowOff>
    </xdr:to>
    <xdr:sp macro="" textlink="">
      <xdr:nvSpPr>
        <xdr:cNvPr id="27" name="テキスト ボックス 26">
          <a:extLst>
            <a:ext uri="{FF2B5EF4-FFF2-40B4-BE49-F238E27FC236}">
              <a16:creationId xmlns:a16="http://schemas.microsoft.com/office/drawing/2014/main" id="{DAAEECD5-4B56-D0DD-E2A6-F444E137BFE1}"/>
            </a:ext>
          </a:extLst>
        </xdr:cNvPr>
        <xdr:cNvSpPr txBox="1"/>
      </xdr:nvSpPr>
      <xdr:spPr>
        <a:xfrm>
          <a:off x="1077516" y="47625"/>
          <a:ext cx="1446609" cy="27979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2020/1/14</a:t>
          </a:r>
          <a:endParaRPr kumimoji="1" lang="ja-JP" altLang="en-US" sz="1100"/>
        </a:p>
      </xdr:txBody>
    </xdr:sp>
    <xdr:clientData/>
  </xdr:twoCellAnchor>
  <xdr:twoCellAnchor editAs="oneCell">
    <xdr:from>
      <xdr:col>7</xdr:col>
      <xdr:colOff>0</xdr:colOff>
      <xdr:row>2</xdr:row>
      <xdr:rowOff>0</xdr:rowOff>
    </xdr:from>
    <xdr:to>
      <xdr:col>11</xdr:col>
      <xdr:colOff>395308</xdr:colOff>
      <xdr:row>32</xdr:row>
      <xdr:rowOff>123866</xdr:rowOff>
    </xdr:to>
    <xdr:pic>
      <xdr:nvPicPr>
        <xdr:cNvPr id="30" name="図 29">
          <a:extLst>
            <a:ext uri="{FF2B5EF4-FFF2-40B4-BE49-F238E27FC236}">
              <a16:creationId xmlns:a16="http://schemas.microsoft.com/office/drawing/2014/main" id="{CB8C41E4-2624-014C-5E09-0E3A8D2621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155281" y="357188"/>
          <a:ext cx="2871808" cy="5481678"/>
        </a:xfrm>
        <a:prstGeom prst="rect">
          <a:avLst/>
        </a:prstGeom>
      </xdr:spPr>
    </xdr:pic>
    <xdr:clientData/>
  </xdr:twoCellAnchor>
  <xdr:twoCellAnchor>
    <xdr:from>
      <xdr:col>8</xdr:col>
      <xdr:colOff>142875</xdr:colOff>
      <xdr:row>0</xdr:row>
      <xdr:rowOff>89297</xdr:rowOff>
    </xdr:from>
    <xdr:to>
      <xdr:col>10</xdr:col>
      <xdr:colOff>351234</xdr:colOff>
      <xdr:row>2</xdr:row>
      <xdr:rowOff>11906</xdr:rowOff>
    </xdr:to>
    <xdr:sp macro="" textlink="">
      <xdr:nvSpPr>
        <xdr:cNvPr id="31" name="テキスト ボックス 30">
          <a:extLst>
            <a:ext uri="{FF2B5EF4-FFF2-40B4-BE49-F238E27FC236}">
              <a16:creationId xmlns:a16="http://schemas.microsoft.com/office/drawing/2014/main" id="{158E32A1-0288-1E4F-1899-220530FF13A2}"/>
            </a:ext>
          </a:extLst>
        </xdr:cNvPr>
        <xdr:cNvSpPr txBox="1"/>
      </xdr:nvSpPr>
      <xdr:spPr>
        <a:xfrm>
          <a:off x="4917281" y="89297"/>
          <a:ext cx="1446609" cy="27979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2020/1/21</a:t>
          </a:r>
          <a:endParaRPr kumimoji="1" lang="ja-JP" altLang="en-US" sz="1100"/>
        </a:p>
      </xdr:txBody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8</xdr:col>
      <xdr:colOff>469145</xdr:colOff>
      <xdr:row>65</xdr:row>
      <xdr:rowOff>28614</xdr:rowOff>
    </xdr:to>
    <xdr:pic>
      <xdr:nvPicPr>
        <xdr:cNvPr id="32" name="図 31">
          <a:extLst>
            <a:ext uri="{FF2B5EF4-FFF2-40B4-BE49-F238E27FC236}">
              <a16:creationId xmlns:a16="http://schemas.microsoft.com/office/drawing/2014/main" id="{17F5707E-4A09-487D-2265-7CE0C3DCC9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6250781"/>
          <a:ext cx="5243551" cy="5386427"/>
        </a:xfrm>
        <a:prstGeom prst="rect">
          <a:avLst/>
        </a:prstGeom>
      </xdr:spPr>
    </xdr:pic>
    <xdr:clientData/>
  </xdr:twoCellAnchor>
  <xdr:twoCellAnchor>
    <xdr:from>
      <xdr:col>1</xdr:col>
      <xdr:colOff>285749</xdr:colOff>
      <xdr:row>33</xdr:row>
      <xdr:rowOff>71437</xdr:rowOff>
    </xdr:from>
    <xdr:to>
      <xdr:col>3</xdr:col>
      <xdr:colOff>559593</xdr:colOff>
      <xdr:row>34</xdr:row>
      <xdr:rowOff>172640</xdr:rowOff>
    </xdr:to>
    <xdr:sp macro="" textlink="">
      <xdr:nvSpPr>
        <xdr:cNvPr id="33" name="テキスト ボックス 32">
          <a:extLst>
            <a:ext uri="{FF2B5EF4-FFF2-40B4-BE49-F238E27FC236}">
              <a16:creationId xmlns:a16="http://schemas.microsoft.com/office/drawing/2014/main" id="{2505EC46-07D9-F89E-32F3-D1F5B78A72C0}"/>
            </a:ext>
          </a:extLst>
        </xdr:cNvPr>
        <xdr:cNvSpPr txBox="1"/>
      </xdr:nvSpPr>
      <xdr:spPr>
        <a:xfrm>
          <a:off x="791765" y="5965031"/>
          <a:ext cx="1446609" cy="27979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2020/2/14</a:t>
          </a:r>
          <a:endParaRPr kumimoji="1" lang="ja-JP" altLang="en-US" sz="1100"/>
        </a:p>
      </xdr:txBody>
    </xdr:sp>
    <xdr:clientData/>
  </xdr:twoCellAnchor>
  <xdr:twoCellAnchor editAs="oneCell">
    <xdr:from>
      <xdr:col>10</xdr:col>
      <xdr:colOff>0</xdr:colOff>
      <xdr:row>35</xdr:row>
      <xdr:rowOff>0</xdr:rowOff>
    </xdr:from>
    <xdr:to>
      <xdr:col>14</xdr:col>
      <xdr:colOff>261958</xdr:colOff>
      <xdr:row>65</xdr:row>
      <xdr:rowOff>85764</xdr:rowOff>
    </xdr:to>
    <xdr:pic>
      <xdr:nvPicPr>
        <xdr:cNvPr id="34" name="図 33">
          <a:extLst>
            <a:ext uri="{FF2B5EF4-FFF2-40B4-BE49-F238E27FC236}">
              <a16:creationId xmlns:a16="http://schemas.microsoft.com/office/drawing/2014/main" id="{FF6301B2-7878-ABE3-D9EF-35095BF979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012656" y="6250781"/>
          <a:ext cx="2738458" cy="544357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67</xdr:row>
      <xdr:rowOff>0</xdr:rowOff>
    </xdr:from>
    <xdr:to>
      <xdr:col>4</xdr:col>
      <xdr:colOff>283388</xdr:colOff>
      <xdr:row>97</xdr:row>
      <xdr:rowOff>157202</xdr:rowOff>
    </xdr:to>
    <xdr:pic>
      <xdr:nvPicPr>
        <xdr:cNvPr id="35" name="図 34">
          <a:extLst>
            <a:ext uri="{FF2B5EF4-FFF2-40B4-BE49-F238E27FC236}">
              <a16:creationId xmlns:a16="http://schemas.microsoft.com/office/drawing/2014/main" id="{C11D450E-A7D8-2EB8-6B7C-701E836578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11965781"/>
          <a:ext cx="2581294" cy="5515015"/>
        </a:xfrm>
        <a:prstGeom prst="rect">
          <a:avLst/>
        </a:prstGeom>
      </xdr:spPr>
    </xdr:pic>
    <xdr:clientData/>
  </xdr:twoCellAnchor>
  <xdr:twoCellAnchor>
    <xdr:from>
      <xdr:col>11</xdr:col>
      <xdr:colOff>53578</xdr:colOff>
      <xdr:row>33</xdr:row>
      <xdr:rowOff>83343</xdr:rowOff>
    </xdr:from>
    <xdr:to>
      <xdr:col>13</xdr:col>
      <xdr:colOff>261937</xdr:colOff>
      <xdr:row>35</xdr:row>
      <xdr:rowOff>5953</xdr:rowOff>
    </xdr:to>
    <xdr:sp macro="" textlink="">
      <xdr:nvSpPr>
        <xdr:cNvPr id="36" name="テキスト ボックス 35">
          <a:extLst>
            <a:ext uri="{FF2B5EF4-FFF2-40B4-BE49-F238E27FC236}">
              <a16:creationId xmlns:a16="http://schemas.microsoft.com/office/drawing/2014/main" id="{5A3B9D8D-631C-7D8F-22EC-0C05427EE269}"/>
            </a:ext>
          </a:extLst>
        </xdr:cNvPr>
        <xdr:cNvSpPr txBox="1"/>
      </xdr:nvSpPr>
      <xdr:spPr>
        <a:xfrm>
          <a:off x="6685359" y="5976937"/>
          <a:ext cx="1446609" cy="27979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2020/2/21</a:t>
          </a:r>
          <a:endParaRPr kumimoji="1" lang="ja-JP" altLang="en-US" sz="1100"/>
        </a:p>
      </xdr:txBody>
    </xdr:sp>
    <xdr:clientData/>
  </xdr:twoCellAnchor>
  <xdr:twoCellAnchor>
    <xdr:from>
      <xdr:col>1</xdr:col>
      <xdr:colOff>261936</xdr:colOff>
      <xdr:row>65</xdr:row>
      <xdr:rowOff>47625</xdr:rowOff>
    </xdr:from>
    <xdr:to>
      <xdr:col>3</xdr:col>
      <xdr:colOff>535780</xdr:colOff>
      <xdr:row>66</xdr:row>
      <xdr:rowOff>148828</xdr:rowOff>
    </xdr:to>
    <xdr:sp macro="" textlink="">
      <xdr:nvSpPr>
        <xdr:cNvPr id="37" name="テキスト ボックス 36">
          <a:extLst>
            <a:ext uri="{FF2B5EF4-FFF2-40B4-BE49-F238E27FC236}">
              <a16:creationId xmlns:a16="http://schemas.microsoft.com/office/drawing/2014/main" id="{362B04E9-6155-FC94-D6FB-EE70B9614B31}"/>
            </a:ext>
          </a:extLst>
        </xdr:cNvPr>
        <xdr:cNvSpPr txBox="1"/>
      </xdr:nvSpPr>
      <xdr:spPr>
        <a:xfrm>
          <a:off x="767952" y="11656219"/>
          <a:ext cx="1446609" cy="27979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2020/3/9</a:t>
          </a:r>
          <a:endParaRPr kumimoji="1" lang="ja-JP" altLang="en-US" sz="1100"/>
        </a:p>
      </xdr:txBody>
    </xdr:sp>
    <xdr:clientData/>
  </xdr:twoCellAnchor>
  <xdr:twoCellAnchor editAs="oneCell">
    <xdr:from>
      <xdr:col>7</xdr:col>
      <xdr:colOff>0</xdr:colOff>
      <xdr:row>67</xdr:row>
      <xdr:rowOff>0</xdr:rowOff>
    </xdr:from>
    <xdr:to>
      <xdr:col>11</xdr:col>
      <xdr:colOff>471509</xdr:colOff>
      <xdr:row>97</xdr:row>
      <xdr:rowOff>142915</xdr:rowOff>
    </xdr:to>
    <xdr:pic>
      <xdr:nvPicPr>
        <xdr:cNvPr id="38" name="図 37">
          <a:extLst>
            <a:ext uri="{FF2B5EF4-FFF2-40B4-BE49-F238E27FC236}">
              <a16:creationId xmlns:a16="http://schemas.microsoft.com/office/drawing/2014/main" id="{3AD3F64F-439A-B92D-0178-2297A52711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4155281" y="11965781"/>
          <a:ext cx="2948009" cy="5500728"/>
        </a:xfrm>
        <a:prstGeom prst="rect">
          <a:avLst/>
        </a:prstGeom>
      </xdr:spPr>
    </xdr:pic>
    <xdr:clientData/>
  </xdr:twoCellAnchor>
  <xdr:twoCellAnchor>
    <xdr:from>
      <xdr:col>8</xdr:col>
      <xdr:colOff>398858</xdr:colOff>
      <xdr:row>65</xdr:row>
      <xdr:rowOff>113109</xdr:rowOff>
    </xdr:from>
    <xdr:to>
      <xdr:col>10</xdr:col>
      <xdr:colOff>607217</xdr:colOff>
      <xdr:row>67</xdr:row>
      <xdr:rowOff>35719</xdr:rowOff>
    </xdr:to>
    <xdr:sp macro="" textlink="">
      <xdr:nvSpPr>
        <xdr:cNvPr id="39" name="テキスト ボックス 38">
          <a:extLst>
            <a:ext uri="{FF2B5EF4-FFF2-40B4-BE49-F238E27FC236}">
              <a16:creationId xmlns:a16="http://schemas.microsoft.com/office/drawing/2014/main" id="{D771517C-6F76-8CC5-3C43-18B47A871EAE}"/>
            </a:ext>
          </a:extLst>
        </xdr:cNvPr>
        <xdr:cNvSpPr txBox="1"/>
      </xdr:nvSpPr>
      <xdr:spPr>
        <a:xfrm>
          <a:off x="5173264" y="11721703"/>
          <a:ext cx="1446609" cy="27979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2020/3/25</a:t>
          </a:r>
          <a:endParaRPr kumimoji="1" lang="ja-JP" altLang="en-US" sz="1100"/>
        </a:p>
      </xdr:txBody>
    </xdr:sp>
    <xdr:clientData/>
  </xdr:twoCellAnchor>
  <xdr:twoCellAnchor editAs="oneCell">
    <xdr:from>
      <xdr:col>0</xdr:col>
      <xdr:colOff>0</xdr:colOff>
      <xdr:row>100</xdr:row>
      <xdr:rowOff>0</xdr:rowOff>
    </xdr:from>
    <xdr:to>
      <xdr:col>4</xdr:col>
      <xdr:colOff>192900</xdr:colOff>
      <xdr:row>131</xdr:row>
      <xdr:rowOff>2422</xdr:rowOff>
    </xdr:to>
    <xdr:pic>
      <xdr:nvPicPr>
        <xdr:cNvPr id="28" name="図 27">
          <a:extLst>
            <a:ext uri="{FF2B5EF4-FFF2-40B4-BE49-F238E27FC236}">
              <a16:creationId xmlns:a16="http://schemas.microsoft.com/office/drawing/2014/main" id="{A871439C-6A7B-1E24-7143-4017427AA5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0" y="17859375"/>
          <a:ext cx="2490806" cy="5538828"/>
        </a:xfrm>
        <a:prstGeom prst="rect">
          <a:avLst/>
        </a:prstGeom>
      </xdr:spPr>
    </xdr:pic>
    <xdr:clientData/>
  </xdr:twoCellAnchor>
  <xdr:twoCellAnchor>
    <xdr:from>
      <xdr:col>1</xdr:col>
      <xdr:colOff>11904</xdr:colOff>
      <xdr:row>98</xdr:row>
      <xdr:rowOff>77390</xdr:rowOff>
    </xdr:from>
    <xdr:to>
      <xdr:col>3</xdr:col>
      <xdr:colOff>285748</xdr:colOff>
      <xdr:row>100</xdr:row>
      <xdr:rowOff>0</xdr:rowOff>
    </xdr:to>
    <xdr:sp macro="" textlink="">
      <xdr:nvSpPr>
        <xdr:cNvPr id="29" name="テキスト ボックス 28">
          <a:extLst>
            <a:ext uri="{FF2B5EF4-FFF2-40B4-BE49-F238E27FC236}">
              <a16:creationId xmlns:a16="http://schemas.microsoft.com/office/drawing/2014/main" id="{7E70D2C8-62A2-ED4F-C8A5-07B33500F1C3}"/>
            </a:ext>
          </a:extLst>
        </xdr:cNvPr>
        <xdr:cNvSpPr txBox="1"/>
      </xdr:nvSpPr>
      <xdr:spPr>
        <a:xfrm>
          <a:off x="517920" y="17579578"/>
          <a:ext cx="1446609" cy="27979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2020/4/9</a:t>
          </a:r>
          <a:endParaRPr kumimoji="1" lang="ja-JP" altLang="en-US" sz="1100"/>
        </a:p>
      </xdr:txBody>
    </xdr:sp>
    <xdr:clientData/>
  </xdr:twoCellAnchor>
  <xdr:twoCellAnchor editAs="oneCell">
    <xdr:from>
      <xdr:col>6</xdr:col>
      <xdr:colOff>0</xdr:colOff>
      <xdr:row>100</xdr:row>
      <xdr:rowOff>0</xdr:rowOff>
    </xdr:from>
    <xdr:to>
      <xdr:col>11</xdr:col>
      <xdr:colOff>185761</xdr:colOff>
      <xdr:row>130</xdr:row>
      <xdr:rowOff>100052</xdr:rowOff>
    </xdr:to>
    <xdr:pic>
      <xdr:nvPicPr>
        <xdr:cNvPr id="40" name="図 39">
          <a:extLst>
            <a:ext uri="{FF2B5EF4-FFF2-40B4-BE49-F238E27FC236}">
              <a16:creationId xmlns:a16="http://schemas.microsoft.com/office/drawing/2014/main" id="{FABE434D-83AC-11B4-872C-6A2EA31AFA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3536156" y="17859375"/>
          <a:ext cx="3281386" cy="5457865"/>
        </a:xfrm>
        <a:prstGeom prst="rect">
          <a:avLst/>
        </a:prstGeom>
      </xdr:spPr>
    </xdr:pic>
    <xdr:clientData/>
  </xdr:twoCellAnchor>
  <xdr:twoCellAnchor>
    <xdr:from>
      <xdr:col>7</xdr:col>
      <xdr:colOff>261936</xdr:colOff>
      <xdr:row>98</xdr:row>
      <xdr:rowOff>89297</xdr:rowOff>
    </xdr:from>
    <xdr:to>
      <xdr:col>9</xdr:col>
      <xdr:colOff>470295</xdr:colOff>
      <xdr:row>100</xdr:row>
      <xdr:rowOff>11907</xdr:rowOff>
    </xdr:to>
    <xdr:sp macro="" textlink="">
      <xdr:nvSpPr>
        <xdr:cNvPr id="41" name="テキスト ボックス 40">
          <a:extLst>
            <a:ext uri="{FF2B5EF4-FFF2-40B4-BE49-F238E27FC236}">
              <a16:creationId xmlns:a16="http://schemas.microsoft.com/office/drawing/2014/main" id="{8560972A-805C-F037-24A0-19C178CD34B5}"/>
            </a:ext>
          </a:extLst>
        </xdr:cNvPr>
        <xdr:cNvSpPr txBox="1"/>
      </xdr:nvSpPr>
      <xdr:spPr>
        <a:xfrm>
          <a:off x="4417217" y="17591485"/>
          <a:ext cx="1446609" cy="27979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2020/4/14</a:t>
          </a:r>
          <a:endParaRPr kumimoji="1" lang="ja-JP" altLang="en-US" sz="1100"/>
        </a:p>
      </xdr:txBody>
    </xdr:sp>
    <xdr:clientData/>
  </xdr:twoCellAnchor>
  <xdr:twoCellAnchor editAs="oneCell">
    <xdr:from>
      <xdr:col>0</xdr:col>
      <xdr:colOff>0</xdr:colOff>
      <xdr:row>133</xdr:row>
      <xdr:rowOff>0</xdr:rowOff>
    </xdr:from>
    <xdr:to>
      <xdr:col>4</xdr:col>
      <xdr:colOff>259575</xdr:colOff>
      <xdr:row>166</xdr:row>
      <xdr:rowOff>54812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id="{DA0A2D73-BE1B-3020-BE4C-A3803D624E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0" y="23752969"/>
          <a:ext cx="2557481" cy="5948406"/>
        </a:xfrm>
        <a:prstGeom prst="rect">
          <a:avLst/>
        </a:prstGeom>
      </xdr:spPr>
    </xdr:pic>
    <xdr:clientData/>
  </xdr:twoCellAnchor>
  <xdr:twoCellAnchor>
    <xdr:from>
      <xdr:col>0</xdr:col>
      <xdr:colOff>285748</xdr:colOff>
      <xdr:row>131</xdr:row>
      <xdr:rowOff>77391</xdr:rowOff>
    </xdr:from>
    <xdr:to>
      <xdr:col>3</xdr:col>
      <xdr:colOff>53576</xdr:colOff>
      <xdr:row>133</xdr:row>
      <xdr:rowOff>0</xdr:rowOff>
    </xdr:to>
    <xdr:sp macro="" textlink="">
      <xdr:nvSpPr>
        <xdr:cNvPr id="42" name="テキスト ボックス 41">
          <a:extLst>
            <a:ext uri="{FF2B5EF4-FFF2-40B4-BE49-F238E27FC236}">
              <a16:creationId xmlns:a16="http://schemas.microsoft.com/office/drawing/2014/main" id="{D3D1BDD8-ABA9-D2E0-A711-5CB76D069CA2}"/>
            </a:ext>
          </a:extLst>
        </xdr:cNvPr>
        <xdr:cNvSpPr txBox="1"/>
      </xdr:nvSpPr>
      <xdr:spPr>
        <a:xfrm>
          <a:off x="285748" y="23473172"/>
          <a:ext cx="1446609" cy="27979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2020/4/20</a:t>
          </a:r>
          <a:endParaRPr kumimoji="1" lang="ja-JP" altLang="en-US" sz="1100"/>
        </a:p>
      </xdr:txBody>
    </xdr:sp>
    <xdr:clientData/>
  </xdr:twoCellAnchor>
  <xdr:twoCellAnchor editAs="oneCell">
    <xdr:from>
      <xdr:col>6</xdr:col>
      <xdr:colOff>0</xdr:colOff>
      <xdr:row>133</xdr:row>
      <xdr:rowOff>0</xdr:rowOff>
    </xdr:from>
    <xdr:to>
      <xdr:col>10</xdr:col>
      <xdr:colOff>385783</xdr:colOff>
      <xdr:row>166</xdr:row>
      <xdr:rowOff>59575</xdr:rowOff>
    </xdr:to>
    <xdr:pic>
      <xdr:nvPicPr>
        <xdr:cNvPr id="44" name="図 43">
          <a:extLst>
            <a:ext uri="{FF2B5EF4-FFF2-40B4-BE49-F238E27FC236}">
              <a16:creationId xmlns:a16="http://schemas.microsoft.com/office/drawing/2014/main" id="{C0760153-2927-216F-3888-6F26293EF6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3536156" y="23752969"/>
          <a:ext cx="2862283" cy="5953169"/>
        </a:xfrm>
        <a:prstGeom prst="rect">
          <a:avLst/>
        </a:prstGeom>
      </xdr:spPr>
    </xdr:pic>
    <xdr:clientData/>
  </xdr:twoCellAnchor>
  <xdr:twoCellAnchor>
    <xdr:from>
      <xdr:col>7</xdr:col>
      <xdr:colOff>130967</xdr:colOff>
      <xdr:row>131</xdr:row>
      <xdr:rowOff>77391</xdr:rowOff>
    </xdr:from>
    <xdr:to>
      <xdr:col>9</xdr:col>
      <xdr:colOff>339326</xdr:colOff>
      <xdr:row>133</xdr:row>
      <xdr:rowOff>0</xdr:rowOff>
    </xdr:to>
    <xdr:sp macro="" textlink="">
      <xdr:nvSpPr>
        <xdr:cNvPr id="45" name="テキスト ボックス 44">
          <a:extLst>
            <a:ext uri="{FF2B5EF4-FFF2-40B4-BE49-F238E27FC236}">
              <a16:creationId xmlns:a16="http://schemas.microsoft.com/office/drawing/2014/main" id="{31ABA84B-E5D3-D867-C710-D233EFFBE066}"/>
            </a:ext>
          </a:extLst>
        </xdr:cNvPr>
        <xdr:cNvSpPr txBox="1"/>
      </xdr:nvSpPr>
      <xdr:spPr>
        <a:xfrm>
          <a:off x="4286248" y="23473172"/>
          <a:ext cx="1446609" cy="27979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2020/4/28</a:t>
          </a:r>
          <a:endParaRPr kumimoji="1" lang="ja-JP" altLang="en-US" sz="1100"/>
        </a:p>
      </xdr:txBody>
    </xdr:sp>
    <xdr:clientData/>
  </xdr:twoCellAnchor>
  <xdr:twoCellAnchor editAs="oneCell">
    <xdr:from>
      <xdr:col>0</xdr:col>
      <xdr:colOff>0</xdr:colOff>
      <xdr:row>169</xdr:row>
      <xdr:rowOff>0</xdr:rowOff>
    </xdr:from>
    <xdr:to>
      <xdr:col>3</xdr:col>
      <xdr:colOff>507222</xdr:colOff>
      <xdr:row>202</xdr:row>
      <xdr:rowOff>69100</xdr:rowOff>
    </xdr:to>
    <xdr:pic>
      <xdr:nvPicPr>
        <xdr:cNvPr id="46" name="図 45">
          <a:extLst>
            <a:ext uri="{FF2B5EF4-FFF2-40B4-BE49-F238E27FC236}">
              <a16:creationId xmlns:a16="http://schemas.microsoft.com/office/drawing/2014/main" id="{1DB56404-3064-7D47-D4A0-E7E170F4D2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30182344"/>
          <a:ext cx="2186003" cy="5962694"/>
        </a:xfrm>
        <a:prstGeom prst="rect">
          <a:avLst/>
        </a:prstGeom>
      </xdr:spPr>
    </xdr:pic>
    <xdr:clientData/>
  </xdr:twoCellAnchor>
  <xdr:twoCellAnchor>
    <xdr:from>
      <xdr:col>0</xdr:col>
      <xdr:colOff>452436</xdr:colOff>
      <xdr:row>167</xdr:row>
      <xdr:rowOff>23812</xdr:rowOff>
    </xdr:from>
    <xdr:to>
      <xdr:col>3</xdr:col>
      <xdr:colOff>220264</xdr:colOff>
      <xdr:row>168</xdr:row>
      <xdr:rowOff>125015</xdr:rowOff>
    </xdr:to>
    <xdr:sp macro="" textlink="">
      <xdr:nvSpPr>
        <xdr:cNvPr id="47" name="テキスト ボックス 46">
          <a:extLst>
            <a:ext uri="{FF2B5EF4-FFF2-40B4-BE49-F238E27FC236}">
              <a16:creationId xmlns:a16="http://schemas.microsoft.com/office/drawing/2014/main" id="{9E055685-FCE2-33D8-A6D0-53B7544EFB14}"/>
            </a:ext>
          </a:extLst>
        </xdr:cNvPr>
        <xdr:cNvSpPr txBox="1"/>
      </xdr:nvSpPr>
      <xdr:spPr>
        <a:xfrm>
          <a:off x="452436" y="29848968"/>
          <a:ext cx="1446609" cy="27979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2020/5/21</a:t>
          </a:r>
          <a:endParaRPr kumimoji="1" lang="ja-JP" altLang="en-US" sz="1100"/>
        </a:p>
      </xdr:txBody>
    </xdr:sp>
    <xdr:clientData/>
  </xdr:twoCellAnchor>
  <xdr:twoCellAnchor editAs="oneCell">
    <xdr:from>
      <xdr:col>6</xdr:col>
      <xdr:colOff>0</xdr:colOff>
      <xdr:row>169</xdr:row>
      <xdr:rowOff>0</xdr:rowOff>
    </xdr:from>
    <xdr:to>
      <xdr:col>10</xdr:col>
      <xdr:colOff>71456</xdr:colOff>
      <xdr:row>201</xdr:row>
      <xdr:rowOff>157205</xdr:rowOff>
    </xdr:to>
    <xdr:pic>
      <xdr:nvPicPr>
        <xdr:cNvPr id="49" name="図 48">
          <a:extLst>
            <a:ext uri="{FF2B5EF4-FFF2-40B4-BE49-F238E27FC236}">
              <a16:creationId xmlns:a16="http://schemas.microsoft.com/office/drawing/2014/main" id="{8C6F01BB-46B1-8BC1-8A2C-515C3EA8A7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3536156" y="30182344"/>
          <a:ext cx="2547956" cy="5872205"/>
        </a:xfrm>
        <a:prstGeom prst="rect">
          <a:avLst/>
        </a:prstGeom>
      </xdr:spPr>
    </xdr:pic>
    <xdr:clientData/>
  </xdr:twoCellAnchor>
  <xdr:twoCellAnchor>
    <xdr:from>
      <xdr:col>7</xdr:col>
      <xdr:colOff>5952</xdr:colOff>
      <xdr:row>167</xdr:row>
      <xdr:rowOff>71437</xdr:rowOff>
    </xdr:from>
    <xdr:to>
      <xdr:col>9</xdr:col>
      <xdr:colOff>214311</xdr:colOff>
      <xdr:row>168</xdr:row>
      <xdr:rowOff>172640</xdr:rowOff>
    </xdr:to>
    <xdr:sp macro="" textlink="">
      <xdr:nvSpPr>
        <xdr:cNvPr id="50" name="テキスト ボックス 49">
          <a:extLst>
            <a:ext uri="{FF2B5EF4-FFF2-40B4-BE49-F238E27FC236}">
              <a16:creationId xmlns:a16="http://schemas.microsoft.com/office/drawing/2014/main" id="{9A6E5901-D4F2-7C12-E657-BCE16C4DCB3C}"/>
            </a:ext>
          </a:extLst>
        </xdr:cNvPr>
        <xdr:cNvSpPr txBox="1"/>
      </xdr:nvSpPr>
      <xdr:spPr>
        <a:xfrm>
          <a:off x="4161233" y="29896593"/>
          <a:ext cx="1446609" cy="27979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2020/6/2</a:t>
          </a:r>
          <a:endParaRPr kumimoji="1" lang="ja-JP" altLang="en-US" sz="1100"/>
        </a:p>
      </xdr:txBody>
    </xdr:sp>
    <xdr:clientData/>
  </xdr:twoCellAnchor>
  <xdr:twoCellAnchor editAs="oneCell">
    <xdr:from>
      <xdr:col>0</xdr:col>
      <xdr:colOff>0</xdr:colOff>
      <xdr:row>205</xdr:row>
      <xdr:rowOff>0</xdr:rowOff>
    </xdr:from>
    <xdr:to>
      <xdr:col>5</xdr:col>
      <xdr:colOff>188142</xdr:colOff>
      <xdr:row>238</xdr:row>
      <xdr:rowOff>102437</xdr:rowOff>
    </xdr:to>
    <xdr:pic>
      <xdr:nvPicPr>
        <xdr:cNvPr id="51" name="図 50">
          <a:extLst>
            <a:ext uri="{FF2B5EF4-FFF2-40B4-BE49-F238E27FC236}">
              <a16:creationId xmlns:a16="http://schemas.microsoft.com/office/drawing/2014/main" id="{B66711B9-6D94-4047-3D35-5E77D29514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0" y="36611719"/>
          <a:ext cx="3105173" cy="5996031"/>
        </a:xfrm>
        <a:prstGeom prst="rect">
          <a:avLst/>
        </a:prstGeom>
      </xdr:spPr>
    </xdr:pic>
    <xdr:clientData/>
  </xdr:twoCellAnchor>
  <xdr:twoCellAnchor>
    <xdr:from>
      <xdr:col>0</xdr:col>
      <xdr:colOff>107155</xdr:colOff>
      <xdr:row>203</xdr:row>
      <xdr:rowOff>65484</xdr:rowOff>
    </xdr:from>
    <xdr:to>
      <xdr:col>2</xdr:col>
      <xdr:colOff>494108</xdr:colOff>
      <xdr:row>204</xdr:row>
      <xdr:rowOff>166687</xdr:rowOff>
    </xdr:to>
    <xdr:sp macro="" textlink="">
      <xdr:nvSpPr>
        <xdr:cNvPr id="52" name="テキスト ボックス 51">
          <a:extLst>
            <a:ext uri="{FF2B5EF4-FFF2-40B4-BE49-F238E27FC236}">
              <a16:creationId xmlns:a16="http://schemas.microsoft.com/office/drawing/2014/main" id="{4CDD8988-614C-3B6D-7FA4-DCC7AAAFC8B8}"/>
            </a:ext>
          </a:extLst>
        </xdr:cNvPr>
        <xdr:cNvSpPr txBox="1"/>
      </xdr:nvSpPr>
      <xdr:spPr>
        <a:xfrm>
          <a:off x="107155" y="36320015"/>
          <a:ext cx="1446609" cy="27979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2020/6/4</a:t>
          </a:r>
          <a:endParaRPr kumimoji="1" lang="ja-JP" altLang="en-US" sz="1100"/>
        </a:p>
      </xdr:txBody>
    </xdr:sp>
    <xdr:clientData/>
  </xdr:twoCellAnchor>
  <xdr:twoCellAnchor editAs="oneCell">
    <xdr:from>
      <xdr:col>6</xdr:col>
      <xdr:colOff>0</xdr:colOff>
      <xdr:row>205</xdr:row>
      <xdr:rowOff>0</xdr:rowOff>
    </xdr:from>
    <xdr:to>
      <xdr:col>9</xdr:col>
      <xdr:colOff>285766</xdr:colOff>
      <xdr:row>238</xdr:row>
      <xdr:rowOff>126250</xdr:rowOff>
    </xdr:to>
    <xdr:pic>
      <xdr:nvPicPr>
        <xdr:cNvPr id="53" name="図 52">
          <a:extLst>
            <a:ext uri="{FF2B5EF4-FFF2-40B4-BE49-F238E27FC236}">
              <a16:creationId xmlns:a16="http://schemas.microsoft.com/office/drawing/2014/main" id="{0DB96E13-EEE3-682D-2192-7E8616B732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3536156" y="36611719"/>
          <a:ext cx="2143141" cy="6019844"/>
        </a:xfrm>
        <a:prstGeom prst="rect">
          <a:avLst/>
        </a:prstGeom>
      </xdr:spPr>
    </xdr:pic>
    <xdr:clientData/>
  </xdr:twoCellAnchor>
  <xdr:twoCellAnchor>
    <xdr:from>
      <xdr:col>6</xdr:col>
      <xdr:colOff>452436</xdr:colOff>
      <xdr:row>203</xdr:row>
      <xdr:rowOff>59530</xdr:rowOff>
    </xdr:from>
    <xdr:to>
      <xdr:col>9</xdr:col>
      <xdr:colOff>41670</xdr:colOff>
      <xdr:row>204</xdr:row>
      <xdr:rowOff>160733</xdr:rowOff>
    </xdr:to>
    <xdr:sp macro="" textlink="">
      <xdr:nvSpPr>
        <xdr:cNvPr id="54" name="テキスト ボックス 53">
          <a:extLst>
            <a:ext uri="{FF2B5EF4-FFF2-40B4-BE49-F238E27FC236}">
              <a16:creationId xmlns:a16="http://schemas.microsoft.com/office/drawing/2014/main" id="{1D55C44D-A5AB-3DFD-4F7A-9A60AA398460}"/>
            </a:ext>
          </a:extLst>
        </xdr:cNvPr>
        <xdr:cNvSpPr txBox="1"/>
      </xdr:nvSpPr>
      <xdr:spPr>
        <a:xfrm>
          <a:off x="3988592" y="36314061"/>
          <a:ext cx="1446609" cy="27979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2020/6/10</a:t>
          </a:r>
          <a:endParaRPr kumimoji="1" lang="ja-JP" altLang="en-US" sz="1100"/>
        </a:p>
      </xdr:txBody>
    </xdr:sp>
    <xdr:clientData/>
  </xdr:twoCellAnchor>
  <xdr:twoCellAnchor editAs="oneCell">
    <xdr:from>
      <xdr:col>0</xdr:col>
      <xdr:colOff>0</xdr:colOff>
      <xdr:row>241</xdr:row>
      <xdr:rowOff>0</xdr:rowOff>
    </xdr:from>
    <xdr:to>
      <xdr:col>4</xdr:col>
      <xdr:colOff>250050</xdr:colOff>
      <xdr:row>273</xdr:row>
      <xdr:rowOff>176256</xdr:rowOff>
    </xdr:to>
    <xdr:pic>
      <xdr:nvPicPr>
        <xdr:cNvPr id="55" name="図 54">
          <a:extLst>
            <a:ext uri="{FF2B5EF4-FFF2-40B4-BE49-F238E27FC236}">
              <a16:creationId xmlns:a16="http://schemas.microsoft.com/office/drawing/2014/main" id="{405B246F-B596-DEB7-F24E-24FFA8AA1B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0" y="43041094"/>
          <a:ext cx="2547956" cy="5891256"/>
        </a:xfrm>
        <a:prstGeom prst="rect">
          <a:avLst/>
        </a:prstGeom>
      </xdr:spPr>
    </xdr:pic>
    <xdr:clientData/>
  </xdr:twoCellAnchor>
  <xdr:twoCellAnchor>
    <xdr:from>
      <xdr:col>0</xdr:col>
      <xdr:colOff>458389</xdr:colOff>
      <xdr:row>239</xdr:row>
      <xdr:rowOff>71437</xdr:rowOff>
    </xdr:from>
    <xdr:to>
      <xdr:col>3</xdr:col>
      <xdr:colOff>226217</xdr:colOff>
      <xdr:row>240</xdr:row>
      <xdr:rowOff>172640</xdr:rowOff>
    </xdr:to>
    <xdr:sp macro="" textlink="">
      <xdr:nvSpPr>
        <xdr:cNvPr id="56" name="テキスト ボックス 55">
          <a:extLst>
            <a:ext uri="{FF2B5EF4-FFF2-40B4-BE49-F238E27FC236}">
              <a16:creationId xmlns:a16="http://schemas.microsoft.com/office/drawing/2014/main" id="{11AEAB8E-802C-C68B-9660-8078A7862CC2}"/>
            </a:ext>
          </a:extLst>
        </xdr:cNvPr>
        <xdr:cNvSpPr txBox="1"/>
      </xdr:nvSpPr>
      <xdr:spPr>
        <a:xfrm>
          <a:off x="458389" y="42755343"/>
          <a:ext cx="1446609" cy="27979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2020/6/22</a:t>
          </a:r>
          <a:endParaRPr kumimoji="1" lang="ja-JP" altLang="en-US" sz="1100"/>
        </a:p>
      </xdr:txBody>
    </xdr:sp>
    <xdr:clientData/>
  </xdr:twoCellAnchor>
  <xdr:twoCellAnchor editAs="oneCell">
    <xdr:from>
      <xdr:col>6</xdr:col>
      <xdr:colOff>0</xdr:colOff>
      <xdr:row>241</xdr:row>
      <xdr:rowOff>0</xdr:rowOff>
    </xdr:from>
    <xdr:to>
      <xdr:col>9</xdr:col>
      <xdr:colOff>357204</xdr:colOff>
      <xdr:row>274</xdr:row>
      <xdr:rowOff>64337</xdr:rowOff>
    </xdr:to>
    <xdr:pic>
      <xdr:nvPicPr>
        <xdr:cNvPr id="57" name="図 56">
          <a:extLst>
            <a:ext uri="{FF2B5EF4-FFF2-40B4-BE49-F238E27FC236}">
              <a16:creationId xmlns:a16="http://schemas.microsoft.com/office/drawing/2014/main" id="{D9A85705-09D5-37EB-EEA5-9450F4379D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3536156" y="43041094"/>
          <a:ext cx="2214579" cy="5957931"/>
        </a:xfrm>
        <a:prstGeom prst="rect">
          <a:avLst/>
        </a:prstGeom>
      </xdr:spPr>
    </xdr:pic>
    <xdr:clientData/>
  </xdr:twoCellAnchor>
  <xdr:twoCellAnchor>
    <xdr:from>
      <xdr:col>7</xdr:col>
      <xdr:colOff>41671</xdr:colOff>
      <xdr:row>239</xdr:row>
      <xdr:rowOff>65484</xdr:rowOff>
    </xdr:from>
    <xdr:to>
      <xdr:col>9</xdr:col>
      <xdr:colOff>250030</xdr:colOff>
      <xdr:row>240</xdr:row>
      <xdr:rowOff>166687</xdr:rowOff>
    </xdr:to>
    <xdr:sp macro="" textlink="">
      <xdr:nvSpPr>
        <xdr:cNvPr id="58" name="テキスト ボックス 57">
          <a:extLst>
            <a:ext uri="{FF2B5EF4-FFF2-40B4-BE49-F238E27FC236}">
              <a16:creationId xmlns:a16="http://schemas.microsoft.com/office/drawing/2014/main" id="{DC673E78-9025-C0F0-8D26-7CAE50CA371A}"/>
            </a:ext>
          </a:extLst>
        </xdr:cNvPr>
        <xdr:cNvSpPr txBox="1"/>
      </xdr:nvSpPr>
      <xdr:spPr>
        <a:xfrm>
          <a:off x="4196952" y="42749390"/>
          <a:ext cx="1446609" cy="27979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2020/7/8</a:t>
          </a:r>
          <a:endParaRPr kumimoji="1" lang="ja-JP" altLang="en-US" sz="1100"/>
        </a:p>
      </xdr:txBody>
    </xdr:sp>
    <xdr:clientData/>
  </xdr:twoCellAnchor>
  <xdr:twoCellAnchor editAs="oneCell">
    <xdr:from>
      <xdr:col>0</xdr:col>
      <xdr:colOff>0</xdr:colOff>
      <xdr:row>276</xdr:row>
      <xdr:rowOff>0</xdr:rowOff>
    </xdr:from>
    <xdr:to>
      <xdr:col>5</xdr:col>
      <xdr:colOff>416743</xdr:colOff>
      <xdr:row>309</xdr:row>
      <xdr:rowOff>11949</xdr:rowOff>
    </xdr:to>
    <xdr:pic>
      <xdr:nvPicPr>
        <xdr:cNvPr id="43" name="図 42">
          <a:extLst>
            <a:ext uri="{FF2B5EF4-FFF2-40B4-BE49-F238E27FC236}">
              <a16:creationId xmlns:a16="http://schemas.microsoft.com/office/drawing/2014/main" id="{33276C7E-38F8-BB2F-48DD-B44466E14F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/>
        <a:stretch>
          <a:fillRect/>
        </a:stretch>
      </xdr:blipFill>
      <xdr:spPr>
        <a:xfrm>
          <a:off x="0" y="49291875"/>
          <a:ext cx="3333774" cy="5905543"/>
        </a:xfrm>
        <a:prstGeom prst="rect">
          <a:avLst/>
        </a:prstGeom>
      </xdr:spPr>
    </xdr:pic>
    <xdr:clientData/>
  </xdr:twoCellAnchor>
  <xdr:twoCellAnchor>
    <xdr:from>
      <xdr:col>0</xdr:col>
      <xdr:colOff>440529</xdr:colOff>
      <xdr:row>274</xdr:row>
      <xdr:rowOff>53577</xdr:rowOff>
    </xdr:from>
    <xdr:to>
      <xdr:col>3</xdr:col>
      <xdr:colOff>208357</xdr:colOff>
      <xdr:row>275</xdr:row>
      <xdr:rowOff>154781</xdr:rowOff>
    </xdr:to>
    <xdr:sp macro="" textlink="">
      <xdr:nvSpPr>
        <xdr:cNvPr id="48" name="テキスト ボックス 47">
          <a:extLst>
            <a:ext uri="{FF2B5EF4-FFF2-40B4-BE49-F238E27FC236}">
              <a16:creationId xmlns:a16="http://schemas.microsoft.com/office/drawing/2014/main" id="{E718428C-DAD1-4AAB-0F0D-3E45DC80316E}"/>
            </a:ext>
          </a:extLst>
        </xdr:cNvPr>
        <xdr:cNvSpPr txBox="1"/>
      </xdr:nvSpPr>
      <xdr:spPr>
        <a:xfrm>
          <a:off x="440529" y="48988265"/>
          <a:ext cx="1446609" cy="27979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2020/7/21</a:t>
          </a:r>
        </a:p>
      </xdr:txBody>
    </xdr:sp>
    <xdr:clientData/>
  </xdr:twoCellAnchor>
  <xdr:twoCellAnchor editAs="oneCell">
    <xdr:from>
      <xdr:col>6</xdr:col>
      <xdr:colOff>0</xdr:colOff>
      <xdr:row>276</xdr:row>
      <xdr:rowOff>0</xdr:rowOff>
    </xdr:from>
    <xdr:to>
      <xdr:col>10</xdr:col>
      <xdr:colOff>19068</xdr:colOff>
      <xdr:row>308</xdr:row>
      <xdr:rowOff>71480</xdr:rowOff>
    </xdr:to>
    <xdr:pic>
      <xdr:nvPicPr>
        <xdr:cNvPr id="60" name="図 59">
          <a:extLst>
            <a:ext uri="{FF2B5EF4-FFF2-40B4-BE49-F238E27FC236}">
              <a16:creationId xmlns:a16="http://schemas.microsoft.com/office/drawing/2014/main" id="{331C35D4-DFB0-93E3-B05C-5F7DA79937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/>
        <a:stretch>
          <a:fillRect/>
        </a:stretch>
      </xdr:blipFill>
      <xdr:spPr>
        <a:xfrm>
          <a:off x="3536156" y="49291875"/>
          <a:ext cx="2495568" cy="5786480"/>
        </a:xfrm>
        <a:prstGeom prst="rect">
          <a:avLst/>
        </a:prstGeom>
      </xdr:spPr>
    </xdr:pic>
    <xdr:clientData/>
  </xdr:twoCellAnchor>
  <xdr:twoCellAnchor>
    <xdr:from>
      <xdr:col>6</xdr:col>
      <xdr:colOff>583404</xdr:colOff>
      <xdr:row>274</xdr:row>
      <xdr:rowOff>71436</xdr:rowOff>
    </xdr:from>
    <xdr:to>
      <xdr:col>9</xdr:col>
      <xdr:colOff>172638</xdr:colOff>
      <xdr:row>275</xdr:row>
      <xdr:rowOff>172640</xdr:rowOff>
    </xdr:to>
    <xdr:sp macro="" textlink="">
      <xdr:nvSpPr>
        <xdr:cNvPr id="61" name="テキスト ボックス 60">
          <a:extLst>
            <a:ext uri="{FF2B5EF4-FFF2-40B4-BE49-F238E27FC236}">
              <a16:creationId xmlns:a16="http://schemas.microsoft.com/office/drawing/2014/main" id="{3FD70B49-DC5A-A8C4-3550-9F70FD64D1D9}"/>
            </a:ext>
          </a:extLst>
        </xdr:cNvPr>
        <xdr:cNvSpPr txBox="1"/>
      </xdr:nvSpPr>
      <xdr:spPr>
        <a:xfrm>
          <a:off x="4119560" y="49006124"/>
          <a:ext cx="1446609" cy="27979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2020/7/28</a:t>
          </a:r>
        </a:p>
      </xdr:txBody>
    </xdr:sp>
    <xdr:clientData/>
  </xdr:twoCellAnchor>
  <xdr:twoCellAnchor editAs="oneCell">
    <xdr:from>
      <xdr:col>0</xdr:col>
      <xdr:colOff>0</xdr:colOff>
      <xdr:row>311</xdr:row>
      <xdr:rowOff>0</xdr:rowOff>
    </xdr:from>
    <xdr:to>
      <xdr:col>9</xdr:col>
      <xdr:colOff>35759</xdr:colOff>
      <xdr:row>340</xdr:row>
      <xdr:rowOff>173870</xdr:rowOff>
    </xdr:to>
    <xdr:pic>
      <xdr:nvPicPr>
        <xdr:cNvPr id="62" name="図 61">
          <a:extLst>
            <a:ext uri="{FF2B5EF4-FFF2-40B4-BE49-F238E27FC236}">
              <a16:creationId xmlns:a16="http://schemas.microsoft.com/office/drawing/2014/main" id="{E320E1D5-9F7C-23FD-6DB0-16D436D3F8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/>
        <a:stretch>
          <a:fillRect/>
        </a:stretch>
      </xdr:blipFill>
      <xdr:spPr>
        <a:xfrm>
          <a:off x="0" y="55542656"/>
          <a:ext cx="5429290" cy="5353089"/>
        </a:xfrm>
        <a:prstGeom prst="rect">
          <a:avLst/>
        </a:prstGeom>
      </xdr:spPr>
    </xdr:pic>
    <xdr:clientData/>
  </xdr:twoCellAnchor>
  <xdr:twoCellAnchor>
    <xdr:from>
      <xdr:col>1</xdr:col>
      <xdr:colOff>327418</xdr:colOff>
      <xdr:row>309</xdr:row>
      <xdr:rowOff>71436</xdr:rowOff>
    </xdr:from>
    <xdr:to>
      <xdr:col>3</xdr:col>
      <xdr:colOff>601262</xdr:colOff>
      <xdr:row>310</xdr:row>
      <xdr:rowOff>172639</xdr:rowOff>
    </xdr:to>
    <xdr:sp macro="" textlink="">
      <xdr:nvSpPr>
        <xdr:cNvPr id="63" name="テキスト ボックス 62">
          <a:extLst>
            <a:ext uri="{FF2B5EF4-FFF2-40B4-BE49-F238E27FC236}">
              <a16:creationId xmlns:a16="http://schemas.microsoft.com/office/drawing/2014/main" id="{90FFC6E7-25C7-D16B-14DB-FC5ACB84C962}"/>
            </a:ext>
          </a:extLst>
        </xdr:cNvPr>
        <xdr:cNvSpPr txBox="1"/>
      </xdr:nvSpPr>
      <xdr:spPr>
        <a:xfrm>
          <a:off x="833434" y="55256905"/>
          <a:ext cx="1446609" cy="27979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2020/9/3</a:t>
          </a:r>
        </a:p>
      </xdr:txBody>
    </xdr:sp>
    <xdr:clientData/>
  </xdr:twoCellAnchor>
  <xdr:twoCellAnchor editAs="oneCell">
    <xdr:from>
      <xdr:col>10</xdr:col>
      <xdr:colOff>0</xdr:colOff>
      <xdr:row>311</xdr:row>
      <xdr:rowOff>0</xdr:rowOff>
    </xdr:from>
    <xdr:to>
      <xdr:col>14</xdr:col>
      <xdr:colOff>161944</xdr:colOff>
      <xdr:row>341</xdr:row>
      <xdr:rowOff>38139</xdr:rowOff>
    </xdr:to>
    <xdr:pic>
      <xdr:nvPicPr>
        <xdr:cNvPr id="64" name="図 63">
          <a:extLst>
            <a:ext uri="{FF2B5EF4-FFF2-40B4-BE49-F238E27FC236}">
              <a16:creationId xmlns:a16="http://schemas.microsoft.com/office/drawing/2014/main" id="{86B37861-B503-4350-A355-AE88144F8C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/>
        <a:stretch>
          <a:fillRect/>
        </a:stretch>
      </xdr:blipFill>
      <xdr:spPr>
        <a:xfrm>
          <a:off x="6012656" y="55542656"/>
          <a:ext cx="2638444" cy="5395952"/>
        </a:xfrm>
        <a:prstGeom prst="rect">
          <a:avLst/>
        </a:prstGeom>
      </xdr:spPr>
    </xdr:pic>
    <xdr:clientData/>
  </xdr:twoCellAnchor>
  <xdr:twoCellAnchor>
    <xdr:from>
      <xdr:col>11</xdr:col>
      <xdr:colOff>95247</xdr:colOff>
      <xdr:row>309</xdr:row>
      <xdr:rowOff>113106</xdr:rowOff>
    </xdr:from>
    <xdr:to>
      <xdr:col>13</xdr:col>
      <xdr:colOff>303606</xdr:colOff>
      <xdr:row>310</xdr:row>
      <xdr:rowOff>166688</xdr:rowOff>
    </xdr:to>
    <xdr:sp macro="" textlink="">
      <xdr:nvSpPr>
        <xdr:cNvPr id="65" name="テキスト ボックス 64">
          <a:extLst>
            <a:ext uri="{FF2B5EF4-FFF2-40B4-BE49-F238E27FC236}">
              <a16:creationId xmlns:a16="http://schemas.microsoft.com/office/drawing/2014/main" id="{48FD5AC5-59E0-6DAB-699F-C24931C670AD}"/>
            </a:ext>
          </a:extLst>
        </xdr:cNvPr>
        <xdr:cNvSpPr txBox="1"/>
      </xdr:nvSpPr>
      <xdr:spPr>
        <a:xfrm rot="10800000" flipV="1">
          <a:off x="6727028" y="55298575"/>
          <a:ext cx="1446609" cy="23217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2020/9/22</a:t>
          </a:r>
        </a:p>
      </xdr:txBody>
    </xdr:sp>
    <xdr:clientData/>
  </xdr:twoCellAnchor>
  <xdr:twoCellAnchor editAs="oneCell">
    <xdr:from>
      <xdr:col>0</xdr:col>
      <xdr:colOff>0</xdr:colOff>
      <xdr:row>343</xdr:row>
      <xdr:rowOff>0</xdr:rowOff>
    </xdr:from>
    <xdr:to>
      <xdr:col>3</xdr:col>
      <xdr:colOff>397684</xdr:colOff>
      <xdr:row>376</xdr:row>
      <xdr:rowOff>78625</xdr:rowOff>
    </xdr:to>
    <xdr:pic>
      <xdr:nvPicPr>
        <xdr:cNvPr id="66" name="図 65">
          <a:extLst>
            <a:ext uri="{FF2B5EF4-FFF2-40B4-BE49-F238E27FC236}">
              <a16:creationId xmlns:a16="http://schemas.microsoft.com/office/drawing/2014/main" id="{C789DDBB-7F54-3224-387A-06C8AAED17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/>
        <a:stretch>
          <a:fillRect/>
        </a:stretch>
      </xdr:blipFill>
      <xdr:spPr>
        <a:xfrm>
          <a:off x="0" y="61257656"/>
          <a:ext cx="2076465" cy="5972219"/>
        </a:xfrm>
        <a:prstGeom prst="rect">
          <a:avLst/>
        </a:prstGeom>
      </xdr:spPr>
    </xdr:pic>
    <xdr:clientData/>
  </xdr:twoCellAnchor>
  <xdr:twoCellAnchor>
    <xdr:from>
      <xdr:col>5</xdr:col>
      <xdr:colOff>166684</xdr:colOff>
      <xdr:row>341</xdr:row>
      <xdr:rowOff>65481</xdr:rowOff>
    </xdr:from>
    <xdr:to>
      <xdr:col>7</xdr:col>
      <xdr:colOff>375043</xdr:colOff>
      <xdr:row>342</xdr:row>
      <xdr:rowOff>119063</xdr:rowOff>
    </xdr:to>
    <xdr:sp macro="" textlink="">
      <xdr:nvSpPr>
        <xdr:cNvPr id="67" name="テキスト ボックス 66">
          <a:extLst>
            <a:ext uri="{FF2B5EF4-FFF2-40B4-BE49-F238E27FC236}">
              <a16:creationId xmlns:a16="http://schemas.microsoft.com/office/drawing/2014/main" id="{564183CF-1029-7C57-10C5-8C8B4C797324}"/>
            </a:ext>
          </a:extLst>
        </xdr:cNvPr>
        <xdr:cNvSpPr txBox="1"/>
      </xdr:nvSpPr>
      <xdr:spPr>
        <a:xfrm rot="10800000" flipV="1">
          <a:off x="3083715" y="60965950"/>
          <a:ext cx="1446609" cy="23217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2020/10/15</a:t>
          </a:r>
        </a:p>
      </xdr:txBody>
    </xdr:sp>
    <xdr:clientData/>
  </xdr:twoCellAnchor>
  <xdr:twoCellAnchor editAs="oneCell">
    <xdr:from>
      <xdr:col>4</xdr:col>
      <xdr:colOff>190500</xdr:colOff>
      <xdr:row>342</xdr:row>
      <xdr:rowOff>154780</xdr:rowOff>
    </xdr:from>
    <xdr:to>
      <xdr:col>8</xdr:col>
      <xdr:colOff>276244</xdr:colOff>
      <xdr:row>374</xdr:row>
      <xdr:rowOff>35758</xdr:rowOff>
    </xdr:to>
    <xdr:pic>
      <xdr:nvPicPr>
        <xdr:cNvPr id="68" name="図 67">
          <a:extLst>
            <a:ext uri="{FF2B5EF4-FFF2-40B4-BE49-F238E27FC236}">
              <a16:creationId xmlns:a16="http://schemas.microsoft.com/office/drawing/2014/main" id="{6D476BCA-FC2F-AC06-093D-1E4323FF54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/>
        <a:stretch>
          <a:fillRect/>
        </a:stretch>
      </xdr:blipFill>
      <xdr:spPr>
        <a:xfrm>
          <a:off x="2488406" y="61233843"/>
          <a:ext cx="2562244" cy="5595978"/>
        </a:xfrm>
        <a:prstGeom prst="rect">
          <a:avLst/>
        </a:prstGeom>
      </xdr:spPr>
    </xdr:pic>
    <xdr:clientData/>
  </xdr:twoCellAnchor>
  <xdr:twoCellAnchor>
    <xdr:from>
      <xdr:col>0</xdr:col>
      <xdr:colOff>160731</xdr:colOff>
      <xdr:row>377</xdr:row>
      <xdr:rowOff>71434</xdr:rowOff>
    </xdr:from>
    <xdr:to>
      <xdr:col>2</xdr:col>
      <xdr:colOff>547684</xdr:colOff>
      <xdr:row>378</xdr:row>
      <xdr:rowOff>125016</xdr:rowOff>
    </xdr:to>
    <xdr:sp macro="" textlink="">
      <xdr:nvSpPr>
        <xdr:cNvPr id="70" name="テキスト ボックス 69">
          <a:extLst>
            <a:ext uri="{FF2B5EF4-FFF2-40B4-BE49-F238E27FC236}">
              <a16:creationId xmlns:a16="http://schemas.microsoft.com/office/drawing/2014/main" id="{A4EF69ED-E08B-0419-DB2F-EE07E732F9EC}"/>
            </a:ext>
          </a:extLst>
        </xdr:cNvPr>
        <xdr:cNvSpPr txBox="1"/>
      </xdr:nvSpPr>
      <xdr:spPr>
        <a:xfrm rot="10800000" flipV="1">
          <a:off x="160731" y="67401278"/>
          <a:ext cx="1446609" cy="23217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2020/11/5</a:t>
          </a:r>
        </a:p>
      </xdr:txBody>
    </xdr:sp>
    <xdr:clientData/>
  </xdr:twoCellAnchor>
  <xdr:twoCellAnchor editAs="oneCell">
    <xdr:from>
      <xdr:col>0</xdr:col>
      <xdr:colOff>0</xdr:colOff>
      <xdr:row>379</xdr:row>
      <xdr:rowOff>0</xdr:rowOff>
    </xdr:from>
    <xdr:to>
      <xdr:col>5</xdr:col>
      <xdr:colOff>250055</xdr:colOff>
      <xdr:row>407</xdr:row>
      <xdr:rowOff>176250</xdr:rowOff>
    </xdr:to>
    <xdr:pic>
      <xdr:nvPicPr>
        <xdr:cNvPr id="59" name="図 58">
          <a:extLst>
            <a:ext uri="{FF2B5EF4-FFF2-40B4-BE49-F238E27FC236}">
              <a16:creationId xmlns:a16="http://schemas.microsoft.com/office/drawing/2014/main" id="{F8B278CE-8877-51E4-D6EC-1E7ECC0718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/>
        <a:stretch>
          <a:fillRect/>
        </a:stretch>
      </xdr:blipFill>
      <xdr:spPr>
        <a:xfrm>
          <a:off x="0" y="67687031"/>
          <a:ext cx="3167086" cy="5176875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379</xdr:row>
      <xdr:rowOff>0</xdr:rowOff>
    </xdr:from>
    <xdr:to>
      <xdr:col>10</xdr:col>
      <xdr:colOff>242907</xdr:colOff>
      <xdr:row>412</xdr:row>
      <xdr:rowOff>26237</xdr:rowOff>
    </xdr:to>
    <xdr:pic>
      <xdr:nvPicPr>
        <xdr:cNvPr id="71" name="図 70">
          <a:extLst>
            <a:ext uri="{FF2B5EF4-FFF2-40B4-BE49-F238E27FC236}">
              <a16:creationId xmlns:a16="http://schemas.microsoft.com/office/drawing/2014/main" id="{B936CB10-42F7-D971-C93E-C1A63695CA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/>
        <a:stretch>
          <a:fillRect/>
        </a:stretch>
      </xdr:blipFill>
      <xdr:spPr>
        <a:xfrm>
          <a:off x="3536156" y="67687031"/>
          <a:ext cx="2719407" cy="5919831"/>
        </a:xfrm>
        <a:prstGeom prst="rect">
          <a:avLst/>
        </a:prstGeom>
      </xdr:spPr>
    </xdr:pic>
    <xdr:clientData/>
  </xdr:twoCellAnchor>
  <xdr:twoCellAnchor>
    <xdr:from>
      <xdr:col>6</xdr:col>
      <xdr:colOff>535778</xdr:colOff>
      <xdr:row>377</xdr:row>
      <xdr:rowOff>59528</xdr:rowOff>
    </xdr:from>
    <xdr:to>
      <xdr:col>9</xdr:col>
      <xdr:colOff>125012</xdr:colOff>
      <xdr:row>378</xdr:row>
      <xdr:rowOff>113110</xdr:rowOff>
    </xdr:to>
    <xdr:sp macro="" textlink="">
      <xdr:nvSpPr>
        <xdr:cNvPr id="72" name="テキスト ボックス 71">
          <a:extLst>
            <a:ext uri="{FF2B5EF4-FFF2-40B4-BE49-F238E27FC236}">
              <a16:creationId xmlns:a16="http://schemas.microsoft.com/office/drawing/2014/main" id="{31B5D51D-A948-E74D-A425-1D1D44CC60D1}"/>
            </a:ext>
          </a:extLst>
        </xdr:cNvPr>
        <xdr:cNvSpPr txBox="1"/>
      </xdr:nvSpPr>
      <xdr:spPr>
        <a:xfrm rot="10800000" flipV="1">
          <a:off x="4071934" y="67389372"/>
          <a:ext cx="1446609" cy="23217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2020/11/11</a:t>
          </a:r>
        </a:p>
      </xdr:txBody>
    </xdr:sp>
    <xdr:clientData/>
  </xdr:twoCellAnchor>
  <xdr:twoCellAnchor editAs="oneCell">
    <xdr:from>
      <xdr:col>0</xdr:col>
      <xdr:colOff>0</xdr:colOff>
      <xdr:row>415</xdr:row>
      <xdr:rowOff>0</xdr:rowOff>
    </xdr:from>
    <xdr:to>
      <xdr:col>5</xdr:col>
      <xdr:colOff>440556</xdr:colOff>
      <xdr:row>447</xdr:row>
      <xdr:rowOff>171493</xdr:rowOff>
    </xdr:to>
    <xdr:pic>
      <xdr:nvPicPr>
        <xdr:cNvPr id="73" name="図 72">
          <a:extLst>
            <a:ext uri="{FF2B5EF4-FFF2-40B4-BE49-F238E27FC236}">
              <a16:creationId xmlns:a16="http://schemas.microsoft.com/office/drawing/2014/main" id="{A54896B8-B364-A94D-960B-877F988B2B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/>
        <a:stretch>
          <a:fillRect/>
        </a:stretch>
      </xdr:blipFill>
      <xdr:spPr>
        <a:xfrm>
          <a:off x="0" y="74116406"/>
          <a:ext cx="3357587" cy="5886493"/>
        </a:xfrm>
        <a:prstGeom prst="rect">
          <a:avLst/>
        </a:prstGeom>
      </xdr:spPr>
    </xdr:pic>
    <xdr:clientData/>
  </xdr:twoCellAnchor>
  <xdr:twoCellAnchor>
    <xdr:from>
      <xdr:col>0</xdr:col>
      <xdr:colOff>166684</xdr:colOff>
      <xdr:row>413</xdr:row>
      <xdr:rowOff>53575</xdr:rowOff>
    </xdr:from>
    <xdr:to>
      <xdr:col>2</xdr:col>
      <xdr:colOff>553637</xdr:colOff>
      <xdr:row>414</xdr:row>
      <xdr:rowOff>107157</xdr:rowOff>
    </xdr:to>
    <xdr:sp macro="" textlink="">
      <xdr:nvSpPr>
        <xdr:cNvPr id="74" name="テキスト ボックス 73">
          <a:extLst>
            <a:ext uri="{FF2B5EF4-FFF2-40B4-BE49-F238E27FC236}">
              <a16:creationId xmlns:a16="http://schemas.microsoft.com/office/drawing/2014/main" id="{2A53AFF6-E35F-7FD3-3B54-597AD9375D88}"/>
            </a:ext>
          </a:extLst>
        </xdr:cNvPr>
        <xdr:cNvSpPr txBox="1"/>
      </xdr:nvSpPr>
      <xdr:spPr>
        <a:xfrm rot="10800000" flipV="1">
          <a:off x="166684" y="73812794"/>
          <a:ext cx="1446609" cy="23217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2020/11/16</a:t>
          </a:r>
        </a:p>
      </xdr:txBody>
    </xdr:sp>
    <xdr:clientData/>
  </xdr:twoCellAnchor>
  <xdr:twoCellAnchor editAs="oneCell">
    <xdr:from>
      <xdr:col>6</xdr:col>
      <xdr:colOff>0</xdr:colOff>
      <xdr:row>415</xdr:row>
      <xdr:rowOff>0</xdr:rowOff>
    </xdr:from>
    <xdr:to>
      <xdr:col>10</xdr:col>
      <xdr:colOff>347683</xdr:colOff>
      <xdr:row>446</xdr:row>
      <xdr:rowOff>97672</xdr:rowOff>
    </xdr:to>
    <xdr:pic>
      <xdr:nvPicPr>
        <xdr:cNvPr id="75" name="図 74">
          <a:extLst>
            <a:ext uri="{FF2B5EF4-FFF2-40B4-BE49-F238E27FC236}">
              <a16:creationId xmlns:a16="http://schemas.microsoft.com/office/drawing/2014/main" id="{79C69317-F35D-0AE0-0714-933367E7CF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"/>
        <a:stretch>
          <a:fillRect/>
        </a:stretch>
      </xdr:blipFill>
      <xdr:spPr>
        <a:xfrm>
          <a:off x="3536156" y="74116406"/>
          <a:ext cx="2824183" cy="5634079"/>
        </a:xfrm>
        <a:prstGeom prst="rect">
          <a:avLst/>
        </a:prstGeom>
      </xdr:spPr>
    </xdr:pic>
    <xdr:clientData/>
  </xdr:twoCellAnchor>
  <xdr:twoCellAnchor>
    <xdr:from>
      <xdr:col>6</xdr:col>
      <xdr:colOff>446481</xdr:colOff>
      <xdr:row>413</xdr:row>
      <xdr:rowOff>101200</xdr:rowOff>
    </xdr:from>
    <xdr:to>
      <xdr:col>9</xdr:col>
      <xdr:colOff>35715</xdr:colOff>
      <xdr:row>414</xdr:row>
      <xdr:rowOff>154782</xdr:rowOff>
    </xdr:to>
    <xdr:sp macro="" textlink="">
      <xdr:nvSpPr>
        <xdr:cNvPr id="76" name="テキスト ボックス 75">
          <a:extLst>
            <a:ext uri="{FF2B5EF4-FFF2-40B4-BE49-F238E27FC236}">
              <a16:creationId xmlns:a16="http://schemas.microsoft.com/office/drawing/2014/main" id="{0918518A-5835-E0F7-2312-93CD374183C6}"/>
            </a:ext>
          </a:extLst>
        </xdr:cNvPr>
        <xdr:cNvSpPr txBox="1"/>
      </xdr:nvSpPr>
      <xdr:spPr>
        <a:xfrm rot="10800000" flipV="1">
          <a:off x="3982637" y="73860419"/>
          <a:ext cx="1446609" cy="23217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2020/12/1</a:t>
          </a:r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zoomScaleNormal="100" workbookViewId="0">
      <pane xSplit="1" ySplit="8" topLeftCell="O15" activePane="bottomRight" state="frozen"/>
      <selection pane="topRight" activeCell="B1" sqref="B1"/>
      <selection pane="bottomLeft" activeCell="A9" sqref="A9"/>
      <selection pane="bottomRight" activeCell="P21" sqref="P21"/>
    </sheetView>
  </sheetViews>
  <sheetFormatPr defaultRowHeight="17.649999999999999" x14ac:dyDescent="0.7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7">
      <c r="A1" s="1" t="s">
        <v>7</v>
      </c>
      <c r="C1" t="s">
        <v>37</v>
      </c>
    </row>
    <row r="2" spans="1:18" x14ac:dyDescent="0.7">
      <c r="A2" s="1" t="s">
        <v>8</v>
      </c>
      <c r="C2" t="s">
        <v>23</v>
      </c>
    </row>
    <row r="3" spans="1:18" x14ac:dyDescent="0.7">
      <c r="A3" s="1" t="s">
        <v>10</v>
      </c>
      <c r="C3" s="27">
        <v>100000</v>
      </c>
    </row>
    <row r="4" spans="1:18" x14ac:dyDescent="0.7">
      <c r="A4" s="1" t="s">
        <v>11</v>
      </c>
      <c r="C4" s="27" t="s">
        <v>13</v>
      </c>
    </row>
    <row r="5" spans="1:18" ht="18" thickBot="1" x14ac:dyDescent="0.75">
      <c r="A5" s="1" t="s">
        <v>12</v>
      </c>
      <c r="C5" s="27" t="s">
        <v>35</v>
      </c>
    </row>
    <row r="6" spans="1:18" ht="18" thickBot="1" x14ac:dyDescent="0.75">
      <c r="A6" s="22" t="s">
        <v>0</v>
      </c>
      <c r="B6" s="22" t="s">
        <v>1</v>
      </c>
      <c r="C6" s="22" t="s">
        <v>1</v>
      </c>
      <c r="D6" s="45" t="s">
        <v>26</v>
      </c>
      <c r="E6" s="23"/>
      <c r="F6" s="24"/>
      <c r="G6" s="79" t="s">
        <v>3</v>
      </c>
      <c r="H6" s="80"/>
      <c r="I6" s="86"/>
      <c r="J6" s="79" t="s">
        <v>24</v>
      </c>
      <c r="K6" s="80"/>
      <c r="L6" s="86"/>
      <c r="M6" s="79" t="s">
        <v>25</v>
      </c>
      <c r="N6" s="80"/>
      <c r="O6" s="86"/>
    </row>
    <row r="7" spans="1:18" ht="18" thickBot="1" x14ac:dyDescent="0.75">
      <c r="A7" s="25"/>
      <c r="B7" s="25" t="s">
        <v>2</v>
      </c>
      <c r="C7" s="60" t="s">
        <v>30</v>
      </c>
      <c r="D7" s="11">
        <v>1.27</v>
      </c>
      <c r="E7" s="12">
        <v>1.5</v>
      </c>
      <c r="F7" s="13">
        <v>2</v>
      </c>
      <c r="G7" s="11">
        <v>1.27</v>
      </c>
      <c r="H7" s="12">
        <v>1.5</v>
      </c>
      <c r="I7" s="13">
        <v>2</v>
      </c>
      <c r="J7" s="11">
        <v>1.27</v>
      </c>
      <c r="K7" s="12">
        <v>1.5</v>
      </c>
      <c r="L7" s="13">
        <v>2</v>
      </c>
      <c r="M7" s="11">
        <v>1.27</v>
      </c>
      <c r="N7" s="12">
        <v>1.5</v>
      </c>
      <c r="O7" s="13">
        <v>2</v>
      </c>
    </row>
    <row r="8" spans="1:18" ht="18" thickBot="1" x14ac:dyDescent="0.75">
      <c r="A8" s="26" t="s">
        <v>9</v>
      </c>
      <c r="B8" s="10"/>
      <c r="C8" s="46"/>
      <c r="D8" s="15"/>
      <c r="E8" s="14"/>
      <c r="F8" s="16"/>
      <c r="G8" s="17">
        <f>C3</f>
        <v>100000</v>
      </c>
      <c r="H8" s="18">
        <f>C3</f>
        <v>100000</v>
      </c>
      <c r="I8" s="19">
        <f>C3</f>
        <v>100000</v>
      </c>
      <c r="J8" s="83" t="s">
        <v>24</v>
      </c>
      <c r="K8" s="84"/>
      <c r="L8" s="85"/>
      <c r="M8" s="83"/>
      <c r="N8" s="84"/>
      <c r="O8" s="85"/>
    </row>
    <row r="9" spans="1:18" x14ac:dyDescent="0.7">
      <c r="A9" s="7">
        <v>1</v>
      </c>
      <c r="B9" s="21">
        <v>43844</v>
      </c>
      <c r="C9" s="47">
        <v>1</v>
      </c>
      <c r="D9" s="51">
        <v>-1</v>
      </c>
      <c r="E9" s="52">
        <v>-1</v>
      </c>
      <c r="F9" s="53">
        <v>-1</v>
      </c>
      <c r="G9" s="20">
        <f>IF(D9="","",G8+M9)</f>
        <v>97000</v>
      </c>
      <c r="H9" s="20">
        <f t="shared" ref="H9" si="0">IF(E9="","",H8+N9)</f>
        <v>97000</v>
      </c>
      <c r="I9" s="20">
        <f t="shared" ref="I9" si="1">IF(F9="","",I8+O9)</f>
        <v>97000</v>
      </c>
      <c r="J9" s="38">
        <f>IF(G8="","",G8*0.03)</f>
        <v>3000</v>
      </c>
      <c r="K9" s="39">
        <f>IF(H8="","",H8*0.03)</f>
        <v>3000</v>
      </c>
      <c r="L9" s="40">
        <f>IF(I8="","",I8*0.03)</f>
        <v>3000</v>
      </c>
      <c r="M9" s="38">
        <f>IF(D9="","",J9*D9)</f>
        <v>-3000</v>
      </c>
      <c r="N9" s="39">
        <f>IF(E9="","",K9*E9)</f>
        <v>-3000</v>
      </c>
      <c r="O9" s="40">
        <f>IF(F9="","",L9*F9)</f>
        <v>-3000</v>
      </c>
      <c r="P9" s="20" t="s">
        <v>38</v>
      </c>
      <c r="Q9" s="20"/>
      <c r="R9" s="20"/>
    </row>
    <row r="10" spans="1:18" x14ac:dyDescent="0.7">
      <c r="A10" s="7">
        <v>2</v>
      </c>
      <c r="B10" s="4">
        <v>43851</v>
      </c>
      <c r="C10" s="44">
        <v>2</v>
      </c>
      <c r="D10" s="54">
        <v>-1</v>
      </c>
      <c r="E10" s="55">
        <v>-1</v>
      </c>
      <c r="F10" s="74">
        <v>-1</v>
      </c>
      <c r="G10" s="20">
        <f t="shared" ref="G10:G42" si="2">IF(D10="","",G9+M10)</f>
        <v>94090</v>
      </c>
      <c r="H10" s="20">
        <f t="shared" ref="H10:H42" si="3">IF(E10="","",H9+N10)</f>
        <v>94090</v>
      </c>
      <c r="I10" s="20">
        <f t="shared" ref="I10:I42" si="4">IF(F10="","",I9+O10)</f>
        <v>94090</v>
      </c>
      <c r="J10" s="41">
        <f t="shared" ref="J10:J12" si="5">IF(G9="","",G9*0.03)</f>
        <v>2910</v>
      </c>
      <c r="K10" s="42">
        <f t="shared" ref="K10:K12" si="6">IF(H9="","",H9*0.03)</f>
        <v>2910</v>
      </c>
      <c r="L10" s="43">
        <f t="shared" ref="L10:L12" si="7">IF(I9="","",I9*0.03)</f>
        <v>2910</v>
      </c>
      <c r="M10" s="41">
        <f t="shared" ref="M10:M12" si="8">IF(D10="","",J10*D10)</f>
        <v>-2910</v>
      </c>
      <c r="N10" s="42">
        <f t="shared" ref="N10:N12" si="9">IF(E10="","",K10*E10)</f>
        <v>-2910</v>
      </c>
      <c r="O10" s="43">
        <f t="shared" ref="O10:O12" si="10">IF(F10="","",L10*F10)</f>
        <v>-2910</v>
      </c>
      <c r="P10" s="20" t="s">
        <v>41</v>
      </c>
      <c r="Q10" s="20"/>
      <c r="R10" s="20"/>
    </row>
    <row r="11" spans="1:18" x14ac:dyDescent="0.7">
      <c r="A11" s="7">
        <v>3</v>
      </c>
      <c r="B11" s="4">
        <v>43875</v>
      </c>
      <c r="C11" s="44">
        <v>2</v>
      </c>
      <c r="D11" s="54">
        <v>1.27</v>
      </c>
      <c r="E11" s="55">
        <v>-1</v>
      </c>
      <c r="F11" s="74">
        <v>-1</v>
      </c>
      <c r="G11" s="20">
        <f t="shared" si="2"/>
        <v>97674.828999999998</v>
      </c>
      <c r="H11" s="20">
        <f t="shared" si="3"/>
        <v>91267.3</v>
      </c>
      <c r="I11" s="20">
        <f t="shared" si="4"/>
        <v>91267.3</v>
      </c>
      <c r="J11" s="41">
        <f t="shared" si="5"/>
        <v>2822.7</v>
      </c>
      <c r="K11" s="42">
        <f t="shared" si="6"/>
        <v>2822.7</v>
      </c>
      <c r="L11" s="43">
        <f t="shared" si="7"/>
        <v>2822.7</v>
      </c>
      <c r="M11" s="41">
        <f t="shared" si="8"/>
        <v>3584.8289999999997</v>
      </c>
      <c r="N11" s="42">
        <f t="shared" si="9"/>
        <v>-2822.7</v>
      </c>
      <c r="O11" s="43">
        <f t="shared" si="10"/>
        <v>-2822.7</v>
      </c>
      <c r="P11" s="20"/>
      <c r="Q11" s="20"/>
      <c r="R11" s="20"/>
    </row>
    <row r="12" spans="1:18" x14ac:dyDescent="0.7">
      <c r="A12" s="7">
        <v>4</v>
      </c>
      <c r="B12" s="4">
        <v>43882</v>
      </c>
      <c r="C12" s="44">
        <v>1</v>
      </c>
      <c r="D12" s="54">
        <v>-1</v>
      </c>
      <c r="E12" s="55">
        <v>-1</v>
      </c>
      <c r="F12" s="74">
        <v>-1</v>
      </c>
      <c r="G12" s="20">
        <f t="shared" si="2"/>
        <v>94744.584130000003</v>
      </c>
      <c r="H12" s="20">
        <f t="shared" si="3"/>
        <v>88529.281000000003</v>
      </c>
      <c r="I12" s="20">
        <f t="shared" si="4"/>
        <v>88529.281000000003</v>
      </c>
      <c r="J12" s="41">
        <f t="shared" si="5"/>
        <v>2930.24487</v>
      </c>
      <c r="K12" s="42">
        <f t="shared" si="6"/>
        <v>2738.0189999999998</v>
      </c>
      <c r="L12" s="43">
        <f t="shared" si="7"/>
        <v>2738.0189999999998</v>
      </c>
      <c r="M12" s="41">
        <f t="shared" si="8"/>
        <v>-2930.24487</v>
      </c>
      <c r="N12" s="42">
        <f t="shared" si="9"/>
        <v>-2738.0189999999998</v>
      </c>
      <c r="O12" s="43">
        <f t="shared" si="10"/>
        <v>-2738.0189999999998</v>
      </c>
      <c r="P12" s="20" t="s">
        <v>42</v>
      </c>
      <c r="Q12" s="20"/>
      <c r="R12" s="20"/>
    </row>
    <row r="13" spans="1:18" x14ac:dyDescent="0.7">
      <c r="A13" s="7">
        <v>5</v>
      </c>
      <c r="B13" s="4">
        <v>43899</v>
      </c>
      <c r="C13" s="44">
        <v>2</v>
      </c>
      <c r="D13" s="54">
        <v>1.27</v>
      </c>
      <c r="E13" s="55">
        <v>1.5</v>
      </c>
      <c r="F13" s="74">
        <v>2</v>
      </c>
      <c r="G13" s="20">
        <f t="shared" si="2"/>
        <v>98354.352785352996</v>
      </c>
      <c r="H13" s="20">
        <f t="shared" si="3"/>
        <v>92513.098645000005</v>
      </c>
      <c r="I13" s="20">
        <f t="shared" si="4"/>
        <v>93841.037859999997</v>
      </c>
      <c r="J13" s="41">
        <f t="shared" ref="J13:J58" si="11">IF(G12="","",G12*0.03)</f>
        <v>2842.3375239000002</v>
      </c>
      <c r="K13" s="42">
        <f t="shared" ref="K13:K58" si="12">IF(H12="","",H12*0.03)</f>
        <v>2655.8784300000002</v>
      </c>
      <c r="L13" s="43">
        <f t="shared" ref="L13:L58" si="13">IF(I12="","",I12*0.03)</f>
        <v>2655.8784300000002</v>
      </c>
      <c r="M13" s="41">
        <f t="shared" ref="M13:M58" si="14">IF(D13="","",J13*D13)</f>
        <v>3609.7686553530002</v>
      </c>
      <c r="N13" s="42">
        <f t="shared" ref="N13:N58" si="15">IF(E13="","",K13*E13)</f>
        <v>3983.8176450000001</v>
      </c>
      <c r="O13" s="43">
        <f t="shared" ref="O13:O58" si="16">IF(F13="","",L13*F13)</f>
        <v>5311.7568600000004</v>
      </c>
      <c r="P13" s="20"/>
      <c r="Q13" s="20"/>
      <c r="R13" s="20"/>
    </row>
    <row r="14" spans="1:18" x14ac:dyDescent="0.7">
      <c r="A14" s="7">
        <v>6</v>
      </c>
      <c r="B14" s="4">
        <v>43915</v>
      </c>
      <c r="C14" s="44">
        <v>1</v>
      </c>
      <c r="D14" s="54">
        <v>-1</v>
      </c>
      <c r="E14" s="55">
        <v>-1</v>
      </c>
      <c r="F14" s="74">
        <v>-1</v>
      </c>
      <c r="G14" s="20">
        <f t="shared" si="2"/>
        <v>95403.722201792407</v>
      </c>
      <c r="H14" s="20">
        <f t="shared" si="3"/>
        <v>89737.705685649998</v>
      </c>
      <c r="I14" s="20">
        <f t="shared" si="4"/>
        <v>91025.806724199996</v>
      </c>
      <c r="J14" s="41">
        <f t="shared" si="11"/>
        <v>2950.6305835605899</v>
      </c>
      <c r="K14" s="42">
        <f t="shared" si="12"/>
        <v>2775.3929593500002</v>
      </c>
      <c r="L14" s="43">
        <f t="shared" si="13"/>
        <v>2815.2311357999997</v>
      </c>
      <c r="M14" s="41">
        <f t="shared" si="14"/>
        <v>-2950.6305835605899</v>
      </c>
      <c r="N14" s="42">
        <f t="shared" si="15"/>
        <v>-2775.3929593500002</v>
      </c>
      <c r="O14" s="43">
        <f t="shared" si="16"/>
        <v>-2815.2311357999997</v>
      </c>
      <c r="P14" s="20" t="s">
        <v>43</v>
      </c>
      <c r="Q14" s="20"/>
      <c r="R14" s="20"/>
    </row>
    <row r="15" spans="1:18" x14ac:dyDescent="0.7">
      <c r="A15" s="7">
        <v>7</v>
      </c>
      <c r="B15" s="4">
        <v>43930</v>
      </c>
      <c r="C15" s="44">
        <v>1</v>
      </c>
      <c r="D15" s="54">
        <v>-1</v>
      </c>
      <c r="E15" s="55">
        <v>-1</v>
      </c>
      <c r="F15" s="74">
        <v>-1</v>
      </c>
      <c r="G15" s="20">
        <f t="shared" si="2"/>
        <v>92541.61053573864</v>
      </c>
      <c r="H15" s="20">
        <f t="shared" si="3"/>
        <v>87045.574515080501</v>
      </c>
      <c r="I15" s="20">
        <f t="shared" si="4"/>
        <v>88295.032522473994</v>
      </c>
      <c r="J15" s="41">
        <f t="shared" si="11"/>
        <v>2862.1116660537723</v>
      </c>
      <c r="K15" s="42">
        <f t="shared" si="12"/>
        <v>2692.1311705694998</v>
      </c>
      <c r="L15" s="43">
        <f t="shared" si="13"/>
        <v>2730.7742017259998</v>
      </c>
      <c r="M15" s="41">
        <f t="shared" si="14"/>
        <v>-2862.1116660537723</v>
      </c>
      <c r="N15" s="42">
        <f t="shared" si="15"/>
        <v>-2692.1311705694998</v>
      </c>
      <c r="O15" s="43">
        <f t="shared" si="16"/>
        <v>-2730.7742017259998</v>
      </c>
      <c r="P15" s="20" t="s">
        <v>44</v>
      </c>
      <c r="Q15" s="20"/>
      <c r="R15" s="20"/>
    </row>
    <row r="16" spans="1:18" x14ac:dyDescent="0.7">
      <c r="A16" s="7">
        <v>8</v>
      </c>
      <c r="B16" s="4">
        <v>43935</v>
      </c>
      <c r="C16" s="44">
        <v>2</v>
      </c>
      <c r="D16" s="54">
        <v>1.27</v>
      </c>
      <c r="E16" s="55">
        <v>1.5</v>
      </c>
      <c r="F16" s="74">
        <v>2</v>
      </c>
      <c r="G16" s="20">
        <f t="shared" si="2"/>
        <v>96067.445897150275</v>
      </c>
      <c r="H16" s="20">
        <f t="shared" si="3"/>
        <v>90962.62536825912</v>
      </c>
      <c r="I16" s="20">
        <f t="shared" si="4"/>
        <v>93592.734473822435</v>
      </c>
      <c r="J16" s="41">
        <f t="shared" si="11"/>
        <v>2776.248316072159</v>
      </c>
      <c r="K16" s="42">
        <f t="shared" si="12"/>
        <v>2611.3672354524151</v>
      </c>
      <c r="L16" s="43">
        <f t="shared" si="13"/>
        <v>2648.8509756742196</v>
      </c>
      <c r="M16" s="41">
        <f t="shared" si="14"/>
        <v>3525.8353614116418</v>
      </c>
      <c r="N16" s="42">
        <f t="shared" si="15"/>
        <v>3917.0508531786227</v>
      </c>
      <c r="O16" s="43">
        <f t="shared" si="16"/>
        <v>5297.7019513484393</v>
      </c>
      <c r="P16" s="20"/>
      <c r="Q16" s="20"/>
      <c r="R16" s="20"/>
    </row>
    <row r="17" spans="1:18" x14ac:dyDescent="0.7">
      <c r="A17" s="7">
        <v>9</v>
      </c>
      <c r="B17" s="4">
        <v>43941</v>
      </c>
      <c r="C17" s="44">
        <v>2</v>
      </c>
      <c r="D17" s="54">
        <v>-1</v>
      </c>
      <c r="E17" s="55">
        <v>-1</v>
      </c>
      <c r="F17" s="56">
        <v>-1</v>
      </c>
      <c r="G17" s="20">
        <f t="shared" si="2"/>
        <v>93185.422520235763</v>
      </c>
      <c r="H17" s="20">
        <f t="shared" si="3"/>
        <v>88233.746607211346</v>
      </c>
      <c r="I17" s="20">
        <f t="shared" si="4"/>
        <v>90784.952439607761</v>
      </c>
      <c r="J17" s="41">
        <f t="shared" si="11"/>
        <v>2882.0233769145079</v>
      </c>
      <c r="K17" s="42">
        <f t="shared" si="12"/>
        <v>2728.8787610477734</v>
      </c>
      <c r="L17" s="43">
        <f t="shared" si="13"/>
        <v>2807.7820342146729</v>
      </c>
      <c r="M17" s="41">
        <f t="shared" si="14"/>
        <v>-2882.0233769145079</v>
      </c>
      <c r="N17" s="42">
        <f t="shared" si="15"/>
        <v>-2728.8787610477734</v>
      </c>
      <c r="O17" s="43">
        <f t="shared" si="16"/>
        <v>-2807.7820342146729</v>
      </c>
      <c r="P17" s="20" t="s">
        <v>39</v>
      </c>
      <c r="Q17" s="20"/>
      <c r="R17" s="20"/>
    </row>
    <row r="18" spans="1:18" x14ac:dyDescent="0.7">
      <c r="A18" s="7">
        <v>10</v>
      </c>
      <c r="B18" s="4">
        <v>43949</v>
      </c>
      <c r="C18" s="44">
        <v>2</v>
      </c>
      <c r="D18" s="54">
        <v>-1</v>
      </c>
      <c r="E18" s="55">
        <v>-1</v>
      </c>
      <c r="F18" s="56">
        <v>-1</v>
      </c>
      <c r="G18" s="20">
        <f t="shared" si="2"/>
        <v>90389.859844628692</v>
      </c>
      <c r="H18" s="20">
        <f t="shared" si="3"/>
        <v>85586.734208995011</v>
      </c>
      <c r="I18" s="20">
        <f t="shared" si="4"/>
        <v>88061.403866419525</v>
      </c>
      <c r="J18" s="41">
        <f t="shared" si="11"/>
        <v>2795.5626756070728</v>
      </c>
      <c r="K18" s="42">
        <f t="shared" si="12"/>
        <v>2647.0123982163404</v>
      </c>
      <c r="L18" s="43">
        <f t="shared" si="13"/>
        <v>2723.5485731882327</v>
      </c>
      <c r="M18" s="41">
        <f t="shared" si="14"/>
        <v>-2795.5626756070728</v>
      </c>
      <c r="N18" s="42">
        <f t="shared" si="15"/>
        <v>-2647.0123982163404</v>
      </c>
      <c r="O18" s="43">
        <f t="shared" si="16"/>
        <v>-2723.5485731882327</v>
      </c>
      <c r="P18" s="20" t="s">
        <v>39</v>
      </c>
      <c r="Q18" s="20"/>
      <c r="R18" s="20"/>
    </row>
    <row r="19" spans="1:18" x14ac:dyDescent="0.7">
      <c r="A19" s="7">
        <v>11</v>
      </c>
      <c r="B19" s="4">
        <v>43972</v>
      </c>
      <c r="C19" s="44">
        <v>1</v>
      </c>
      <c r="D19" s="54">
        <v>-1</v>
      </c>
      <c r="E19" s="55">
        <v>-1</v>
      </c>
      <c r="F19" s="56">
        <v>-1</v>
      </c>
      <c r="G19" s="20">
        <f t="shared" si="2"/>
        <v>87678.16404928983</v>
      </c>
      <c r="H19" s="20">
        <f t="shared" si="3"/>
        <v>83019.132182725167</v>
      </c>
      <c r="I19" s="20">
        <f t="shared" si="4"/>
        <v>85419.561750426947</v>
      </c>
      <c r="J19" s="41">
        <f t="shared" si="11"/>
        <v>2711.6957953388605</v>
      </c>
      <c r="K19" s="42">
        <f t="shared" si="12"/>
        <v>2567.6020262698503</v>
      </c>
      <c r="L19" s="43">
        <f t="shared" si="13"/>
        <v>2641.8421159925856</v>
      </c>
      <c r="M19" s="41">
        <f t="shared" si="14"/>
        <v>-2711.6957953388605</v>
      </c>
      <c r="N19" s="42">
        <f t="shared" si="15"/>
        <v>-2567.6020262698503</v>
      </c>
      <c r="O19" s="43">
        <f t="shared" si="16"/>
        <v>-2641.8421159925856</v>
      </c>
      <c r="P19" s="20" t="s">
        <v>45</v>
      </c>
      <c r="Q19" s="20"/>
      <c r="R19" s="20"/>
    </row>
    <row r="20" spans="1:18" x14ac:dyDescent="0.7">
      <c r="A20" s="7">
        <v>12</v>
      </c>
      <c r="B20" s="4">
        <v>43984</v>
      </c>
      <c r="C20" s="44">
        <v>1</v>
      </c>
      <c r="D20" s="54">
        <v>1.27</v>
      </c>
      <c r="E20" s="55">
        <v>1.5</v>
      </c>
      <c r="F20" s="78">
        <v>2</v>
      </c>
      <c r="G20" s="20">
        <f t="shared" si="2"/>
        <v>91018.702099567774</v>
      </c>
      <c r="H20" s="20">
        <f t="shared" si="3"/>
        <v>86754.993130947798</v>
      </c>
      <c r="I20" s="20">
        <f t="shared" si="4"/>
        <v>90544.735455452566</v>
      </c>
      <c r="J20" s="41">
        <f t="shared" si="11"/>
        <v>2630.3449214786947</v>
      </c>
      <c r="K20" s="42">
        <f t="shared" si="12"/>
        <v>2490.5739654817548</v>
      </c>
      <c r="L20" s="43">
        <f t="shared" si="13"/>
        <v>2562.5868525128085</v>
      </c>
      <c r="M20" s="41">
        <f t="shared" si="14"/>
        <v>3340.5380502779421</v>
      </c>
      <c r="N20" s="42">
        <f t="shared" si="15"/>
        <v>3735.860948222632</v>
      </c>
      <c r="O20" s="43">
        <f t="shared" si="16"/>
        <v>5125.173705025617</v>
      </c>
      <c r="P20" s="20"/>
      <c r="Q20" s="20"/>
      <c r="R20" s="20"/>
    </row>
    <row r="21" spans="1:18" x14ac:dyDescent="0.7">
      <c r="A21" s="7">
        <v>13</v>
      </c>
      <c r="B21" s="4">
        <v>43986</v>
      </c>
      <c r="C21" s="44">
        <v>1</v>
      </c>
      <c r="D21" s="54">
        <v>-1</v>
      </c>
      <c r="E21" s="55">
        <v>-1</v>
      </c>
      <c r="F21" s="56">
        <v>-1</v>
      </c>
      <c r="G21" s="20">
        <f t="shared" si="2"/>
        <v>88288.141036580739</v>
      </c>
      <c r="H21" s="20">
        <f t="shared" si="3"/>
        <v>84152.343337019367</v>
      </c>
      <c r="I21" s="20">
        <f t="shared" si="4"/>
        <v>87828.393391788995</v>
      </c>
      <c r="J21" s="41">
        <f t="shared" si="11"/>
        <v>2730.561062987033</v>
      </c>
      <c r="K21" s="42">
        <f t="shared" si="12"/>
        <v>2602.6497939284341</v>
      </c>
      <c r="L21" s="43">
        <f t="shared" si="13"/>
        <v>2716.3420636635769</v>
      </c>
      <c r="M21" s="41">
        <f t="shared" si="14"/>
        <v>-2730.561062987033</v>
      </c>
      <c r="N21" s="42">
        <f t="shared" si="15"/>
        <v>-2602.6497939284341</v>
      </c>
      <c r="O21" s="43">
        <f t="shared" si="16"/>
        <v>-2716.3420636635769</v>
      </c>
      <c r="P21" s="20" t="s">
        <v>49</v>
      </c>
      <c r="Q21" s="20"/>
      <c r="R21" s="20"/>
    </row>
    <row r="22" spans="1:18" x14ac:dyDescent="0.7">
      <c r="A22" s="7">
        <v>14</v>
      </c>
      <c r="B22" s="4">
        <v>43992</v>
      </c>
      <c r="C22" s="44">
        <v>2</v>
      </c>
      <c r="D22" s="54">
        <v>1.27</v>
      </c>
      <c r="E22" s="55">
        <v>1.5</v>
      </c>
      <c r="F22" s="74">
        <v>2</v>
      </c>
      <c r="G22" s="20">
        <f t="shared" si="2"/>
        <v>91651.919210074469</v>
      </c>
      <c r="H22" s="20">
        <f t="shared" si="3"/>
        <v>87939.198787185233</v>
      </c>
      <c r="I22" s="20">
        <f t="shared" si="4"/>
        <v>93098.096995296335</v>
      </c>
      <c r="J22" s="41">
        <f t="shared" si="11"/>
        <v>2648.6442310974221</v>
      </c>
      <c r="K22" s="42">
        <f t="shared" si="12"/>
        <v>2524.5703001105808</v>
      </c>
      <c r="L22" s="43">
        <f t="shared" si="13"/>
        <v>2634.8518017536699</v>
      </c>
      <c r="M22" s="41">
        <f t="shared" si="14"/>
        <v>3363.7781734937262</v>
      </c>
      <c r="N22" s="42">
        <f t="shared" si="15"/>
        <v>3786.8554501658709</v>
      </c>
      <c r="O22" s="43">
        <f t="shared" si="16"/>
        <v>5269.7036035073397</v>
      </c>
      <c r="P22" s="20"/>
      <c r="Q22" s="20"/>
      <c r="R22" s="20"/>
    </row>
    <row r="23" spans="1:18" x14ac:dyDescent="0.7">
      <c r="A23" s="7">
        <v>15</v>
      </c>
      <c r="B23" s="4">
        <v>44004</v>
      </c>
      <c r="C23" s="44">
        <v>2</v>
      </c>
      <c r="D23" s="54">
        <v>-1</v>
      </c>
      <c r="E23" s="55">
        <v>-1</v>
      </c>
      <c r="F23" s="56">
        <v>-1</v>
      </c>
      <c r="G23" s="20">
        <f t="shared" si="2"/>
        <v>88902.361633772234</v>
      </c>
      <c r="H23" s="20">
        <f t="shared" si="3"/>
        <v>85301.02282356967</v>
      </c>
      <c r="I23" s="20">
        <f t="shared" si="4"/>
        <v>90305.154085437447</v>
      </c>
      <c r="J23" s="41">
        <f t="shared" si="11"/>
        <v>2749.5575763022339</v>
      </c>
      <c r="K23" s="42">
        <f t="shared" si="12"/>
        <v>2638.1759636155571</v>
      </c>
      <c r="L23" s="43">
        <f t="shared" si="13"/>
        <v>2792.9429098588898</v>
      </c>
      <c r="M23" s="41">
        <f t="shared" si="14"/>
        <v>-2749.5575763022339</v>
      </c>
      <c r="N23" s="42">
        <f t="shared" si="15"/>
        <v>-2638.1759636155571</v>
      </c>
      <c r="O23" s="43">
        <f t="shared" si="16"/>
        <v>-2792.9429098588898</v>
      </c>
      <c r="P23" s="20" t="s">
        <v>46</v>
      </c>
      <c r="Q23" s="20"/>
      <c r="R23" s="20"/>
    </row>
    <row r="24" spans="1:18" x14ac:dyDescent="0.7">
      <c r="A24" s="7">
        <v>16</v>
      </c>
      <c r="B24" s="4">
        <v>44020</v>
      </c>
      <c r="C24" s="44">
        <v>1</v>
      </c>
      <c r="D24" s="54">
        <v>-1</v>
      </c>
      <c r="E24" s="55">
        <v>-1</v>
      </c>
      <c r="F24" s="56">
        <v>-1</v>
      </c>
      <c r="G24" s="20">
        <f t="shared" si="2"/>
        <v>86235.290784759069</v>
      </c>
      <c r="H24" s="20">
        <f t="shared" si="3"/>
        <v>82741.992138862581</v>
      </c>
      <c r="I24" s="20">
        <f t="shared" si="4"/>
        <v>87595.99946287433</v>
      </c>
      <c r="J24" s="41">
        <f t="shared" si="11"/>
        <v>2667.0708490131669</v>
      </c>
      <c r="K24" s="42">
        <f t="shared" si="12"/>
        <v>2559.0306847070901</v>
      </c>
      <c r="L24" s="43">
        <f t="shared" si="13"/>
        <v>2709.1546225631232</v>
      </c>
      <c r="M24" s="41">
        <f t="shared" si="14"/>
        <v>-2667.0708490131669</v>
      </c>
      <c r="N24" s="42">
        <f t="shared" si="15"/>
        <v>-2559.0306847070901</v>
      </c>
      <c r="O24" s="43">
        <f t="shared" si="16"/>
        <v>-2709.1546225631232</v>
      </c>
      <c r="P24" s="20" t="s">
        <v>39</v>
      </c>
      <c r="Q24" s="20"/>
      <c r="R24" s="20"/>
    </row>
    <row r="25" spans="1:18" x14ac:dyDescent="0.7">
      <c r="A25" s="7">
        <v>17</v>
      </c>
      <c r="B25" s="4">
        <v>44033</v>
      </c>
      <c r="C25" s="44">
        <v>1</v>
      </c>
      <c r="D25" s="54">
        <v>1.27</v>
      </c>
      <c r="E25" s="55">
        <v>1.5</v>
      </c>
      <c r="F25" s="74">
        <v>2</v>
      </c>
      <c r="G25" s="20">
        <f t="shared" si="2"/>
        <v>89520.855363658397</v>
      </c>
      <c r="H25" s="20">
        <f t="shared" si="3"/>
        <v>86465.3817851114</v>
      </c>
      <c r="I25" s="20">
        <f t="shared" si="4"/>
        <v>92851.759430646794</v>
      </c>
      <c r="J25" s="41">
        <f t="shared" si="11"/>
        <v>2587.058723542772</v>
      </c>
      <c r="K25" s="42">
        <f t="shared" si="12"/>
        <v>2482.2597641658772</v>
      </c>
      <c r="L25" s="43">
        <f t="shared" si="13"/>
        <v>2627.8799838862296</v>
      </c>
      <c r="M25" s="41">
        <f t="shared" si="14"/>
        <v>3285.5645788993206</v>
      </c>
      <c r="N25" s="42">
        <f t="shared" si="15"/>
        <v>3723.3896462488156</v>
      </c>
      <c r="O25" s="43">
        <f t="shared" si="16"/>
        <v>5255.7599677724593</v>
      </c>
      <c r="P25" s="20"/>
      <c r="Q25" s="20"/>
      <c r="R25" s="20"/>
    </row>
    <row r="26" spans="1:18" x14ac:dyDescent="0.7">
      <c r="A26" s="7">
        <v>18</v>
      </c>
      <c r="B26" s="4">
        <v>44040</v>
      </c>
      <c r="C26" s="44">
        <v>1</v>
      </c>
      <c r="D26" s="54">
        <v>-1</v>
      </c>
      <c r="E26" s="55">
        <v>-1</v>
      </c>
      <c r="F26" s="56">
        <v>-1</v>
      </c>
      <c r="G26" s="20">
        <f t="shared" si="2"/>
        <v>86835.229702748649</v>
      </c>
      <c r="H26" s="20">
        <f t="shared" si="3"/>
        <v>83871.420331558053</v>
      </c>
      <c r="I26" s="20">
        <f t="shared" si="4"/>
        <v>90066.206647727391</v>
      </c>
      <c r="J26" s="41">
        <f t="shared" si="11"/>
        <v>2685.6256609097518</v>
      </c>
      <c r="K26" s="42">
        <f t="shared" si="12"/>
        <v>2593.9614535533419</v>
      </c>
      <c r="L26" s="43">
        <f t="shared" si="13"/>
        <v>2785.5527829194039</v>
      </c>
      <c r="M26" s="41">
        <f t="shared" si="14"/>
        <v>-2685.6256609097518</v>
      </c>
      <c r="N26" s="42">
        <f t="shared" si="15"/>
        <v>-2593.9614535533419</v>
      </c>
      <c r="O26" s="43">
        <f t="shared" si="16"/>
        <v>-2785.5527829194039</v>
      </c>
      <c r="P26" s="20" t="s">
        <v>39</v>
      </c>
      <c r="Q26" s="20"/>
      <c r="R26" s="20"/>
    </row>
    <row r="27" spans="1:18" x14ac:dyDescent="0.7">
      <c r="A27" s="7">
        <v>19</v>
      </c>
      <c r="B27" s="4">
        <v>44077</v>
      </c>
      <c r="C27" s="44">
        <v>2</v>
      </c>
      <c r="D27" s="54">
        <v>-1</v>
      </c>
      <c r="E27" s="55">
        <v>-1</v>
      </c>
      <c r="F27" s="56">
        <v>-1</v>
      </c>
      <c r="G27" s="20">
        <f t="shared" si="2"/>
        <v>84230.172811666183</v>
      </c>
      <c r="H27" s="20">
        <f t="shared" si="3"/>
        <v>81355.277721611317</v>
      </c>
      <c r="I27" s="20">
        <f t="shared" si="4"/>
        <v>87364.220448295571</v>
      </c>
      <c r="J27" s="41">
        <f t="shared" si="11"/>
        <v>2605.0568910824595</v>
      </c>
      <c r="K27" s="42">
        <f t="shared" si="12"/>
        <v>2516.1426099467417</v>
      </c>
      <c r="L27" s="43">
        <f t="shared" si="13"/>
        <v>2701.9861994318217</v>
      </c>
      <c r="M27" s="41">
        <f t="shared" si="14"/>
        <v>-2605.0568910824595</v>
      </c>
      <c r="N27" s="42">
        <f t="shared" si="15"/>
        <v>-2516.1426099467417</v>
      </c>
      <c r="O27" s="43">
        <f t="shared" si="16"/>
        <v>-2701.9861994318217</v>
      </c>
      <c r="P27" s="20" t="s">
        <v>39</v>
      </c>
      <c r="Q27" s="20"/>
      <c r="R27" s="20"/>
    </row>
    <row r="28" spans="1:18" x14ac:dyDescent="0.7">
      <c r="A28" s="7">
        <v>20</v>
      </c>
      <c r="B28" s="4">
        <v>44096</v>
      </c>
      <c r="C28" s="44">
        <v>2</v>
      </c>
      <c r="D28" s="54">
        <v>-1</v>
      </c>
      <c r="E28" s="55">
        <v>-1</v>
      </c>
      <c r="F28" s="56">
        <v>-1</v>
      </c>
      <c r="G28" s="20">
        <f t="shared" si="2"/>
        <v>81703.267627316192</v>
      </c>
      <c r="H28" s="20">
        <f t="shared" si="3"/>
        <v>78914.619389962972</v>
      </c>
      <c r="I28" s="20">
        <f t="shared" si="4"/>
        <v>84743.2938348467</v>
      </c>
      <c r="J28" s="41">
        <f t="shared" si="11"/>
        <v>2526.9051843499856</v>
      </c>
      <c r="K28" s="42">
        <f t="shared" si="12"/>
        <v>2440.6583316483393</v>
      </c>
      <c r="L28" s="43">
        <f t="shared" si="13"/>
        <v>2620.9266134488671</v>
      </c>
      <c r="M28" s="41">
        <f t="shared" si="14"/>
        <v>-2526.9051843499856</v>
      </c>
      <c r="N28" s="42">
        <f t="shared" si="15"/>
        <v>-2440.6583316483393</v>
      </c>
      <c r="O28" s="43">
        <f t="shared" si="16"/>
        <v>-2620.9266134488671</v>
      </c>
      <c r="P28" s="20" t="s">
        <v>39</v>
      </c>
      <c r="Q28" s="20"/>
      <c r="R28" s="20"/>
    </row>
    <row r="29" spans="1:18" x14ac:dyDescent="0.7">
      <c r="A29" s="7">
        <v>21</v>
      </c>
      <c r="B29" s="4">
        <v>44116</v>
      </c>
      <c r="C29" s="44">
        <v>2</v>
      </c>
      <c r="D29" s="54">
        <v>1.27</v>
      </c>
      <c r="E29" s="55">
        <v>1.5</v>
      </c>
      <c r="F29" s="74">
        <v>2</v>
      </c>
      <c r="G29" s="20">
        <f t="shared" si="2"/>
        <v>84816.162123916933</v>
      </c>
      <c r="H29" s="20">
        <f t="shared" si="3"/>
        <v>82465.777262511314</v>
      </c>
      <c r="I29" s="20">
        <f t="shared" si="4"/>
        <v>89827.891464937507</v>
      </c>
      <c r="J29" s="41">
        <f t="shared" si="11"/>
        <v>2451.0980288194855</v>
      </c>
      <c r="K29" s="42">
        <f t="shared" si="12"/>
        <v>2367.4385816988893</v>
      </c>
      <c r="L29" s="43">
        <f t="shared" si="13"/>
        <v>2542.2988150454007</v>
      </c>
      <c r="M29" s="41">
        <f t="shared" si="14"/>
        <v>3112.8944966007466</v>
      </c>
      <c r="N29" s="42">
        <f t="shared" si="15"/>
        <v>3551.1578725483341</v>
      </c>
      <c r="O29" s="43">
        <f t="shared" si="16"/>
        <v>5084.5976300908014</v>
      </c>
      <c r="P29" s="20"/>
      <c r="Q29" s="20"/>
      <c r="R29" s="20"/>
    </row>
    <row r="30" spans="1:18" x14ac:dyDescent="0.7">
      <c r="A30" s="7">
        <v>22</v>
      </c>
      <c r="B30" s="4">
        <v>44119</v>
      </c>
      <c r="C30" s="44">
        <v>2</v>
      </c>
      <c r="D30" s="54">
        <v>-1</v>
      </c>
      <c r="E30" s="55">
        <v>-1</v>
      </c>
      <c r="F30" s="56">
        <v>-1</v>
      </c>
      <c r="G30" s="20">
        <f t="shared" si="2"/>
        <v>82271.677260199431</v>
      </c>
      <c r="H30" s="20">
        <f t="shared" si="3"/>
        <v>79991.803944635976</v>
      </c>
      <c r="I30" s="20">
        <f t="shared" si="4"/>
        <v>87133.054720989385</v>
      </c>
      <c r="J30" s="41">
        <f t="shared" si="11"/>
        <v>2544.4848637175078</v>
      </c>
      <c r="K30" s="42">
        <f t="shared" si="12"/>
        <v>2473.9733178753395</v>
      </c>
      <c r="L30" s="43">
        <f t="shared" si="13"/>
        <v>2694.8367439481253</v>
      </c>
      <c r="M30" s="41">
        <f t="shared" si="14"/>
        <v>-2544.4848637175078</v>
      </c>
      <c r="N30" s="42">
        <f t="shared" si="15"/>
        <v>-2473.9733178753395</v>
      </c>
      <c r="O30" s="43">
        <f t="shared" si="16"/>
        <v>-2694.8367439481253</v>
      </c>
      <c r="P30" s="20" t="s">
        <v>40</v>
      </c>
      <c r="Q30" s="20"/>
      <c r="R30" s="20"/>
    </row>
    <row r="31" spans="1:18" x14ac:dyDescent="0.7">
      <c r="A31" s="7">
        <v>23</v>
      </c>
      <c r="B31" s="4">
        <v>44140</v>
      </c>
      <c r="C31" s="44">
        <v>1</v>
      </c>
      <c r="D31" s="54">
        <v>1.27</v>
      </c>
      <c r="E31" s="55">
        <v>1.5</v>
      </c>
      <c r="F31" s="74">
        <v>2</v>
      </c>
      <c r="G31" s="20">
        <f t="shared" si="2"/>
        <v>85406.228163813023</v>
      </c>
      <c r="H31" s="20">
        <f t="shared" si="3"/>
        <v>83591.435122144598</v>
      </c>
      <c r="I31" s="20">
        <f t="shared" si="4"/>
        <v>92361.038004248752</v>
      </c>
      <c r="J31" s="41">
        <f t="shared" si="11"/>
        <v>2468.1503178059829</v>
      </c>
      <c r="K31" s="42">
        <f t="shared" si="12"/>
        <v>2399.754118339079</v>
      </c>
      <c r="L31" s="43">
        <f t="shared" si="13"/>
        <v>2613.9916416296815</v>
      </c>
      <c r="M31" s="41">
        <f t="shared" si="14"/>
        <v>3134.5509036135982</v>
      </c>
      <c r="N31" s="42">
        <f t="shared" si="15"/>
        <v>3599.6311775086187</v>
      </c>
      <c r="O31" s="43">
        <f t="shared" si="16"/>
        <v>5227.9832832593629</v>
      </c>
      <c r="P31" s="20"/>
      <c r="Q31" s="20"/>
      <c r="R31" s="20"/>
    </row>
    <row r="32" spans="1:18" x14ac:dyDescent="0.7">
      <c r="A32" s="7">
        <v>24</v>
      </c>
      <c r="B32" s="4">
        <v>44146</v>
      </c>
      <c r="C32" s="44">
        <v>1</v>
      </c>
      <c r="D32" s="54">
        <v>-1</v>
      </c>
      <c r="E32" s="55">
        <v>-1</v>
      </c>
      <c r="F32" s="56">
        <v>-1</v>
      </c>
      <c r="G32" s="20">
        <f t="shared" si="2"/>
        <v>82844.041318898628</v>
      </c>
      <c r="H32" s="20">
        <f t="shared" si="3"/>
        <v>81083.692068480261</v>
      </c>
      <c r="I32" s="20">
        <f t="shared" si="4"/>
        <v>89590.206864121283</v>
      </c>
      <c r="J32" s="41">
        <f t="shared" si="11"/>
        <v>2562.1868449143908</v>
      </c>
      <c r="K32" s="42">
        <f t="shared" si="12"/>
        <v>2507.7430536643378</v>
      </c>
      <c r="L32" s="43">
        <f t="shared" si="13"/>
        <v>2770.8311401274623</v>
      </c>
      <c r="M32" s="41">
        <f t="shared" si="14"/>
        <v>-2562.1868449143908</v>
      </c>
      <c r="N32" s="42">
        <f t="shared" si="15"/>
        <v>-2507.7430536643378</v>
      </c>
      <c r="O32" s="43">
        <f t="shared" si="16"/>
        <v>-2770.8311401274623</v>
      </c>
      <c r="P32" s="20" t="s">
        <v>47</v>
      </c>
      <c r="Q32" s="20"/>
      <c r="R32" s="20"/>
    </row>
    <row r="33" spans="1:18" x14ac:dyDescent="0.7">
      <c r="A33" s="7">
        <v>25</v>
      </c>
      <c r="B33" s="4">
        <v>44151</v>
      </c>
      <c r="C33" s="44">
        <v>2</v>
      </c>
      <c r="D33" s="54">
        <v>-1</v>
      </c>
      <c r="E33" s="55">
        <v>-1</v>
      </c>
      <c r="F33" s="56">
        <v>-1</v>
      </c>
      <c r="G33" s="20">
        <f t="shared" si="2"/>
        <v>80358.720079331673</v>
      </c>
      <c r="H33" s="20">
        <f t="shared" si="3"/>
        <v>78651.18130642586</v>
      </c>
      <c r="I33" s="20">
        <f t="shared" si="4"/>
        <v>86902.500658197649</v>
      </c>
      <c r="J33" s="41">
        <f t="shared" si="11"/>
        <v>2485.3212395669589</v>
      </c>
      <c r="K33" s="42">
        <f t="shared" si="12"/>
        <v>2432.5107620544077</v>
      </c>
      <c r="L33" s="43">
        <f t="shared" si="13"/>
        <v>2687.7062059236382</v>
      </c>
      <c r="M33" s="41">
        <f t="shared" si="14"/>
        <v>-2485.3212395669589</v>
      </c>
      <c r="N33" s="42">
        <f t="shared" si="15"/>
        <v>-2432.5107620544077</v>
      </c>
      <c r="O33" s="43">
        <f t="shared" si="16"/>
        <v>-2687.7062059236382</v>
      </c>
      <c r="P33" s="20" t="s">
        <v>48</v>
      </c>
      <c r="Q33" s="20"/>
      <c r="R33" s="20"/>
    </row>
    <row r="34" spans="1:18" x14ac:dyDescent="0.7">
      <c r="A34" s="7">
        <v>26</v>
      </c>
      <c r="B34" s="4">
        <v>44166</v>
      </c>
      <c r="C34" s="44">
        <v>1</v>
      </c>
      <c r="D34" s="54">
        <v>1.27</v>
      </c>
      <c r="E34" s="55">
        <v>1.5</v>
      </c>
      <c r="F34" s="74">
        <v>2</v>
      </c>
      <c r="G34" s="20">
        <f t="shared" si="2"/>
        <v>83420.387314354215</v>
      </c>
      <c r="H34" s="20">
        <f t="shared" si="3"/>
        <v>82190.48446521502</v>
      </c>
      <c r="I34" s="20">
        <f t="shared" si="4"/>
        <v>92116.650697689503</v>
      </c>
      <c r="J34" s="41">
        <f t="shared" si="11"/>
        <v>2410.7616023799501</v>
      </c>
      <c r="K34" s="42">
        <f t="shared" si="12"/>
        <v>2359.5354391927758</v>
      </c>
      <c r="L34" s="43">
        <f t="shared" si="13"/>
        <v>2607.0750197459292</v>
      </c>
      <c r="M34" s="41">
        <f t="shared" si="14"/>
        <v>3061.6672350225367</v>
      </c>
      <c r="N34" s="42">
        <f t="shared" si="15"/>
        <v>3539.3031587891637</v>
      </c>
      <c r="O34" s="43">
        <f t="shared" si="16"/>
        <v>5214.1500394918585</v>
      </c>
      <c r="P34" s="20"/>
      <c r="Q34" s="20"/>
      <c r="R34" s="20"/>
    </row>
    <row r="35" spans="1:18" x14ac:dyDescent="0.7">
      <c r="A35" s="7">
        <v>27</v>
      </c>
      <c r="B35" s="4"/>
      <c r="C35" s="44"/>
      <c r="D35" s="54"/>
      <c r="E35" s="55"/>
      <c r="F35" s="74"/>
      <c r="G35" s="20" t="str">
        <f t="shared" si="2"/>
        <v/>
      </c>
      <c r="H35" s="20" t="str">
        <f t="shared" si="3"/>
        <v/>
      </c>
      <c r="I35" s="20" t="str">
        <f t="shared" si="4"/>
        <v/>
      </c>
      <c r="J35" s="41">
        <f t="shared" si="11"/>
        <v>2502.6116194306264</v>
      </c>
      <c r="K35" s="42">
        <f t="shared" si="12"/>
        <v>2465.7145339564504</v>
      </c>
      <c r="L35" s="43">
        <f t="shared" si="13"/>
        <v>2763.4995209306849</v>
      </c>
      <c r="M35" s="41" t="str">
        <f t="shared" si="14"/>
        <v/>
      </c>
      <c r="N35" s="42" t="str">
        <f t="shared" si="15"/>
        <v/>
      </c>
      <c r="O35" s="43" t="str">
        <f t="shared" si="16"/>
        <v/>
      </c>
      <c r="P35" s="20"/>
      <c r="Q35" s="20"/>
      <c r="R35" s="20"/>
    </row>
    <row r="36" spans="1:18" x14ac:dyDescent="0.7">
      <c r="A36" s="7">
        <v>28</v>
      </c>
      <c r="B36" s="4"/>
      <c r="C36" s="44"/>
      <c r="D36" s="54"/>
      <c r="E36" s="55"/>
      <c r="F36" s="56"/>
      <c r="G36" s="20" t="str">
        <f t="shared" si="2"/>
        <v/>
      </c>
      <c r="H36" s="20" t="str">
        <f t="shared" si="3"/>
        <v/>
      </c>
      <c r="I36" s="20" t="str">
        <f t="shared" si="4"/>
        <v/>
      </c>
      <c r="J36" s="41" t="str">
        <f t="shared" si="11"/>
        <v/>
      </c>
      <c r="K36" s="42" t="str">
        <f t="shared" si="12"/>
        <v/>
      </c>
      <c r="L36" s="43" t="str">
        <f t="shared" si="13"/>
        <v/>
      </c>
      <c r="M36" s="41" t="str">
        <f t="shared" si="14"/>
        <v/>
      </c>
      <c r="N36" s="42" t="str">
        <f t="shared" si="15"/>
        <v/>
      </c>
      <c r="O36" s="43" t="str">
        <f t="shared" si="16"/>
        <v/>
      </c>
      <c r="P36" s="20"/>
      <c r="Q36" s="20"/>
      <c r="R36" s="20"/>
    </row>
    <row r="37" spans="1:18" x14ac:dyDescent="0.7">
      <c r="A37" s="7">
        <v>29</v>
      </c>
      <c r="B37" s="4"/>
      <c r="C37" s="44"/>
      <c r="D37" s="54"/>
      <c r="E37" s="55"/>
      <c r="F37" s="56"/>
      <c r="G37" s="20" t="str">
        <f t="shared" si="2"/>
        <v/>
      </c>
      <c r="H37" s="20" t="str">
        <f t="shared" si="3"/>
        <v/>
      </c>
      <c r="I37" s="20" t="str">
        <f t="shared" si="4"/>
        <v/>
      </c>
      <c r="J37" s="41" t="str">
        <f t="shared" si="11"/>
        <v/>
      </c>
      <c r="K37" s="42" t="str">
        <f t="shared" si="12"/>
        <v/>
      </c>
      <c r="L37" s="43" t="str">
        <f t="shared" si="13"/>
        <v/>
      </c>
      <c r="M37" s="41" t="str">
        <f t="shared" si="14"/>
        <v/>
      </c>
      <c r="N37" s="42" t="str">
        <f t="shared" si="15"/>
        <v/>
      </c>
      <c r="O37" s="43" t="str">
        <f t="shared" si="16"/>
        <v/>
      </c>
      <c r="P37" s="20"/>
      <c r="Q37" s="20"/>
      <c r="R37" s="20"/>
    </row>
    <row r="38" spans="1:18" x14ac:dyDescent="0.7">
      <c r="A38" s="7">
        <v>30</v>
      </c>
      <c r="B38" s="4"/>
      <c r="C38" s="44"/>
      <c r="D38" s="54"/>
      <c r="E38" s="55"/>
      <c r="F38" s="56"/>
      <c r="G38" s="20" t="str">
        <f t="shared" si="2"/>
        <v/>
      </c>
      <c r="H38" s="20" t="str">
        <f t="shared" si="3"/>
        <v/>
      </c>
      <c r="I38" s="20" t="str">
        <f t="shared" si="4"/>
        <v/>
      </c>
      <c r="J38" s="41" t="str">
        <f t="shared" si="11"/>
        <v/>
      </c>
      <c r="K38" s="42" t="str">
        <f t="shared" si="12"/>
        <v/>
      </c>
      <c r="L38" s="43" t="str">
        <f t="shared" si="13"/>
        <v/>
      </c>
      <c r="M38" s="41" t="str">
        <f t="shared" si="14"/>
        <v/>
      </c>
      <c r="N38" s="42" t="str">
        <f t="shared" si="15"/>
        <v/>
      </c>
      <c r="O38" s="43" t="str">
        <f t="shared" si="16"/>
        <v/>
      </c>
      <c r="P38" s="20"/>
      <c r="Q38" s="20"/>
      <c r="R38" s="20"/>
    </row>
    <row r="39" spans="1:18" x14ac:dyDescent="0.7">
      <c r="A39" s="7">
        <v>31</v>
      </c>
      <c r="B39" s="4"/>
      <c r="C39" s="44"/>
      <c r="D39" s="54"/>
      <c r="E39" s="55"/>
      <c r="F39" s="56"/>
      <c r="G39" s="20" t="str">
        <f t="shared" si="2"/>
        <v/>
      </c>
      <c r="H39" s="20" t="str">
        <f t="shared" si="3"/>
        <v/>
      </c>
      <c r="I39" s="20" t="str">
        <f t="shared" si="4"/>
        <v/>
      </c>
      <c r="J39" s="41" t="str">
        <f t="shared" si="11"/>
        <v/>
      </c>
      <c r="K39" s="42" t="str">
        <f t="shared" si="12"/>
        <v/>
      </c>
      <c r="L39" s="43" t="str">
        <f t="shared" si="13"/>
        <v/>
      </c>
      <c r="M39" s="41" t="str">
        <f t="shared" si="14"/>
        <v/>
      </c>
      <c r="N39" s="42" t="str">
        <f t="shared" si="15"/>
        <v/>
      </c>
      <c r="O39" s="43" t="str">
        <f t="shared" si="16"/>
        <v/>
      </c>
      <c r="P39" s="20"/>
      <c r="Q39" s="20"/>
      <c r="R39" s="20"/>
    </row>
    <row r="40" spans="1:18" x14ac:dyDescent="0.7">
      <c r="A40" s="7">
        <v>32</v>
      </c>
      <c r="B40" s="4"/>
      <c r="C40" s="44"/>
      <c r="D40" s="54"/>
      <c r="E40" s="55"/>
      <c r="F40" s="56"/>
      <c r="G40" s="20" t="str">
        <f t="shared" si="2"/>
        <v/>
      </c>
      <c r="H40" s="20" t="str">
        <f t="shared" si="3"/>
        <v/>
      </c>
      <c r="I40" s="20" t="str">
        <f t="shared" si="4"/>
        <v/>
      </c>
      <c r="J40" s="41" t="str">
        <f t="shared" si="11"/>
        <v/>
      </c>
      <c r="K40" s="42" t="str">
        <f t="shared" si="12"/>
        <v/>
      </c>
      <c r="L40" s="43" t="str">
        <f t="shared" si="13"/>
        <v/>
      </c>
      <c r="M40" s="41" t="str">
        <f t="shared" si="14"/>
        <v/>
      </c>
      <c r="N40" s="42" t="str">
        <f t="shared" si="15"/>
        <v/>
      </c>
      <c r="O40" s="43" t="str">
        <f t="shared" si="16"/>
        <v/>
      </c>
      <c r="P40" s="20"/>
      <c r="Q40" s="20"/>
      <c r="R40" s="20"/>
    </row>
    <row r="41" spans="1:18" x14ac:dyDescent="0.7">
      <c r="A41" s="7">
        <v>33</v>
      </c>
      <c r="B41" s="4"/>
      <c r="C41" s="44"/>
      <c r="D41" s="54"/>
      <c r="E41" s="55"/>
      <c r="F41" s="74"/>
      <c r="G41" s="20" t="str">
        <f t="shared" si="2"/>
        <v/>
      </c>
      <c r="H41" s="20" t="str">
        <f t="shared" si="3"/>
        <v/>
      </c>
      <c r="I41" s="20" t="str">
        <f t="shared" si="4"/>
        <v/>
      </c>
      <c r="J41" s="41" t="str">
        <f t="shared" si="11"/>
        <v/>
      </c>
      <c r="K41" s="42" t="str">
        <f t="shared" si="12"/>
        <v/>
      </c>
      <c r="L41" s="43" t="str">
        <f t="shared" si="13"/>
        <v/>
      </c>
      <c r="M41" s="41" t="str">
        <f t="shared" si="14"/>
        <v/>
      </c>
      <c r="N41" s="42" t="str">
        <f t="shared" si="15"/>
        <v/>
      </c>
      <c r="O41" s="43" t="str">
        <f t="shared" si="16"/>
        <v/>
      </c>
      <c r="P41" s="20"/>
      <c r="Q41" s="20"/>
      <c r="R41" s="20"/>
    </row>
    <row r="42" spans="1:18" x14ac:dyDescent="0.7">
      <c r="A42" s="7">
        <v>34</v>
      </c>
      <c r="B42" s="4"/>
      <c r="C42" s="44"/>
      <c r="D42" s="54"/>
      <c r="E42" s="55"/>
      <c r="F42" s="74"/>
      <c r="G42" s="20" t="str">
        <f t="shared" si="2"/>
        <v/>
      </c>
      <c r="H42" s="20" t="str">
        <f t="shared" si="3"/>
        <v/>
      </c>
      <c r="I42" s="20" t="str">
        <f t="shared" si="4"/>
        <v/>
      </c>
      <c r="J42" s="41" t="str">
        <f t="shared" si="11"/>
        <v/>
      </c>
      <c r="K42" s="42" t="str">
        <f t="shared" si="12"/>
        <v/>
      </c>
      <c r="L42" s="43" t="str">
        <f t="shared" si="13"/>
        <v/>
      </c>
      <c r="M42" s="41" t="str">
        <f>IF(D42="","",J42*D42)</f>
        <v/>
      </c>
      <c r="N42" s="42" t="str">
        <f t="shared" si="15"/>
        <v/>
      </c>
      <c r="O42" s="43" t="str">
        <f t="shared" si="16"/>
        <v/>
      </c>
      <c r="P42" s="20"/>
      <c r="Q42" s="20"/>
      <c r="R42" s="20"/>
    </row>
    <row r="43" spans="1:18" x14ac:dyDescent="0.7">
      <c r="A43">
        <v>35</v>
      </c>
      <c r="B43" s="4"/>
      <c r="C43" s="44"/>
      <c r="D43" s="54"/>
      <c r="E43" s="55"/>
      <c r="F43" s="56"/>
      <c r="G43" s="20" t="str">
        <f>IF(D43="","",G42+M43)</f>
        <v/>
      </c>
      <c r="H43" s="20" t="str">
        <f t="shared" ref="H43:I43" si="17">IF(E43="","",H42+N43)</f>
        <v/>
      </c>
      <c r="I43" s="20" t="str">
        <f t="shared" si="17"/>
        <v/>
      </c>
      <c r="J43" s="41" t="str">
        <f t="shared" si="11"/>
        <v/>
      </c>
      <c r="K43" s="42" t="str">
        <f t="shared" si="12"/>
        <v/>
      </c>
      <c r="L43" s="43" t="str">
        <f t="shared" si="13"/>
        <v/>
      </c>
      <c r="M43" s="41" t="str">
        <f t="shared" si="14"/>
        <v/>
      </c>
      <c r="N43" s="42" t="str">
        <f t="shared" si="15"/>
        <v/>
      </c>
      <c r="O43" s="43" t="str">
        <f t="shared" si="16"/>
        <v/>
      </c>
    </row>
    <row r="44" spans="1:18" x14ac:dyDescent="0.7">
      <c r="A44" s="7">
        <v>36</v>
      </c>
      <c r="B44" s="4"/>
      <c r="C44" s="44"/>
      <c r="D44" s="54"/>
      <c r="E44" s="55"/>
      <c r="F44" s="56"/>
      <c r="G44" s="20" t="str">
        <f t="shared" ref="G44:G58" si="18">IF(D44="","",G43+M44)</f>
        <v/>
      </c>
      <c r="H44" s="20" t="str">
        <f t="shared" ref="H44:H58" si="19">IF(E44="","",H43+N44)</f>
        <v/>
      </c>
      <c r="I44" s="20" t="str">
        <f t="shared" ref="I44:I58" si="20">IF(F44="","",I43+O44)</f>
        <v/>
      </c>
      <c r="J44" s="41" t="str">
        <f>IF(G43="","",G43*0.03)</f>
        <v/>
      </c>
      <c r="K44" s="42" t="str">
        <f t="shared" si="12"/>
        <v/>
      </c>
      <c r="L44" s="43" t="str">
        <f t="shared" si="13"/>
        <v/>
      </c>
      <c r="M44" s="41" t="str">
        <f>IF(D44="","",J44*D44)</f>
        <v/>
      </c>
      <c r="N44" s="42" t="str">
        <f t="shared" si="15"/>
        <v/>
      </c>
      <c r="O44" s="43" t="str">
        <f t="shared" si="16"/>
        <v/>
      </c>
    </row>
    <row r="45" spans="1:18" x14ac:dyDescent="0.7">
      <c r="A45" s="7">
        <v>37</v>
      </c>
      <c r="B45" s="4"/>
      <c r="C45" s="44"/>
      <c r="D45" s="54"/>
      <c r="E45" s="55"/>
      <c r="F45" s="56"/>
      <c r="G45" s="20" t="str">
        <f t="shared" si="18"/>
        <v/>
      </c>
      <c r="H45" s="20" t="str">
        <f t="shared" si="19"/>
        <v/>
      </c>
      <c r="I45" s="20" t="str">
        <f t="shared" si="20"/>
        <v/>
      </c>
      <c r="J45" s="41" t="str">
        <f t="shared" si="11"/>
        <v/>
      </c>
      <c r="K45" s="42" t="str">
        <f t="shared" si="12"/>
        <v/>
      </c>
      <c r="L45" s="43" t="str">
        <f t="shared" si="13"/>
        <v/>
      </c>
      <c r="M45" s="41" t="str">
        <f t="shared" si="14"/>
        <v/>
      </c>
      <c r="N45" s="42" t="str">
        <f t="shared" si="15"/>
        <v/>
      </c>
      <c r="O45" s="43" t="str">
        <f t="shared" si="16"/>
        <v/>
      </c>
    </row>
    <row r="46" spans="1:18" x14ac:dyDescent="0.7">
      <c r="A46" s="7">
        <v>38</v>
      </c>
      <c r="B46" s="4"/>
      <c r="C46" s="44"/>
      <c r="D46" s="54"/>
      <c r="E46" s="55"/>
      <c r="F46" s="56"/>
      <c r="G46" s="20" t="str">
        <f t="shared" si="18"/>
        <v/>
      </c>
      <c r="H46" s="20" t="str">
        <f t="shared" si="19"/>
        <v/>
      </c>
      <c r="I46" s="20" t="str">
        <f t="shared" si="20"/>
        <v/>
      </c>
      <c r="J46" s="41" t="str">
        <f t="shared" si="11"/>
        <v/>
      </c>
      <c r="K46" s="42" t="str">
        <f t="shared" si="12"/>
        <v/>
      </c>
      <c r="L46" s="43" t="str">
        <f t="shared" si="13"/>
        <v/>
      </c>
      <c r="M46" s="41" t="str">
        <f t="shared" si="14"/>
        <v/>
      </c>
      <c r="N46" s="42" t="str">
        <f t="shared" si="15"/>
        <v/>
      </c>
      <c r="O46" s="43" t="str">
        <f t="shared" si="16"/>
        <v/>
      </c>
    </row>
    <row r="47" spans="1:18" x14ac:dyDescent="0.7">
      <c r="A47" s="7">
        <v>39</v>
      </c>
      <c r="B47" s="4"/>
      <c r="C47" s="44"/>
      <c r="D47" s="54"/>
      <c r="E47" s="55"/>
      <c r="F47" s="56"/>
      <c r="G47" s="20" t="str">
        <f t="shared" si="18"/>
        <v/>
      </c>
      <c r="H47" s="20" t="str">
        <f t="shared" si="19"/>
        <v/>
      </c>
      <c r="I47" s="20" t="str">
        <f t="shared" si="20"/>
        <v/>
      </c>
      <c r="J47" s="41" t="str">
        <f t="shared" si="11"/>
        <v/>
      </c>
      <c r="K47" s="42" t="str">
        <f t="shared" si="12"/>
        <v/>
      </c>
      <c r="L47" s="43" t="str">
        <f t="shared" si="13"/>
        <v/>
      </c>
      <c r="M47" s="41" t="str">
        <f t="shared" si="14"/>
        <v/>
      </c>
      <c r="N47" s="42" t="str">
        <f t="shared" si="15"/>
        <v/>
      </c>
      <c r="O47" s="43" t="str">
        <f t="shared" si="16"/>
        <v/>
      </c>
    </row>
    <row r="48" spans="1:18" x14ac:dyDescent="0.7">
      <c r="A48" s="7">
        <v>40</v>
      </c>
      <c r="B48" s="4"/>
      <c r="C48" s="44"/>
      <c r="D48" s="54"/>
      <c r="E48" s="55"/>
      <c r="F48" s="56"/>
      <c r="G48" s="20" t="str">
        <f t="shared" si="18"/>
        <v/>
      </c>
      <c r="H48" s="20" t="str">
        <f t="shared" si="19"/>
        <v/>
      </c>
      <c r="I48" s="20" t="str">
        <f t="shared" si="20"/>
        <v/>
      </c>
      <c r="J48" s="41" t="str">
        <f t="shared" si="11"/>
        <v/>
      </c>
      <c r="K48" s="42" t="str">
        <f t="shared" si="12"/>
        <v/>
      </c>
      <c r="L48" s="43" t="str">
        <f t="shared" si="13"/>
        <v/>
      </c>
      <c r="M48" s="41" t="str">
        <f t="shared" si="14"/>
        <v/>
      </c>
      <c r="N48" s="42" t="str">
        <f t="shared" si="15"/>
        <v/>
      </c>
      <c r="O48" s="43" t="str">
        <f t="shared" si="16"/>
        <v/>
      </c>
    </row>
    <row r="49" spans="1:15" x14ac:dyDescent="0.7">
      <c r="A49" s="7">
        <v>41</v>
      </c>
      <c r="B49" s="4"/>
      <c r="C49" s="44"/>
      <c r="D49" s="54"/>
      <c r="E49" s="55"/>
      <c r="F49" s="56"/>
      <c r="G49" s="20" t="str">
        <f t="shared" si="18"/>
        <v/>
      </c>
      <c r="H49" s="20" t="str">
        <f t="shared" si="19"/>
        <v/>
      </c>
      <c r="I49" s="20" t="str">
        <f t="shared" si="20"/>
        <v/>
      </c>
      <c r="J49" s="41" t="str">
        <f t="shared" si="11"/>
        <v/>
      </c>
      <c r="K49" s="42" t="str">
        <f t="shared" si="12"/>
        <v/>
      </c>
      <c r="L49" s="43" t="str">
        <f t="shared" si="13"/>
        <v/>
      </c>
      <c r="M49" s="41" t="str">
        <f t="shared" si="14"/>
        <v/>
      </c>
      <c r="N49" s="42" t="str">
        <f t="shared" si="15"/>
        <v/>
      </c>
      <c r="O49" s="43" t="str">
        <f t="shared" si="16"/>
        <v/>
      </c>
    </row>
    <row r="50" spans="1:15" x14ac:dyDescent="0.7">
      <c r="A50" s="7">
        <v>42</v>
      </c>
      <c r="B50" s="4"/>
      <c r="C50" s="44"/>
      <c r="D50" s="54"/>
      <c r="E50" s="55"/>
      <c r="F50" s="56"/>
      <c r="G50" s="20" t="str">
        <f t="shared" si="18"/>
        <v/>
      </c>
      <c r="H50" s="20" t="str">
        <f t="shared" si="19"/>
        <v/>
      </c>
      <c r="I50" s="20" t="str">
        <f t="shared" si="20"/>
        <v/>
      </c>
      <c r="J50" s="41" t="str">
        <f t="shared" si="11"/>
        <v/>
      </c>
      <c r="K50" s="42" t="str">
        <f t="shared" si="12"/>
        <v/>
      </c>
      <c r="L50" s="43" t="str">
        <f t="shared" si="13"/>
        <v/>
      </c>
      <c r="M50" s="41" t="str">
        <f t="shared" si="14"/>
        <v/>
      </c>
      <c r="N50" s="42" t="str">
        <f t="shared" si="15"/>
        <v/>
      </c>
      <c r="O50" s="43" t="str">
        <f t="shared" si="16"/>
        <v/>
      </c>
    </row>
    <row r="51" spans="1:15" x14ac:dyDescent="0.7">
      <c r="A51" s="7">
        <v>43</v>
      </c>
      <c r="B51" s="4"/>
      <c r="C51" s="44"/>
      <c r="D51" s="54"/>
      <c r="E51" s="55"/>
      <c r="F51" s="74"/>
      <c r="G51" s="20" t="str">
        <f t="shared" si="18"/>
        <v/>
      </c>
      <c r="H51" s="20" t="str">
        <f t="shared" si="19"/>
        <v/>
      </c>
      <c r="I51" s="20" t="str">
        <f t="shared" si="20"/>
        <v/>
      </c>
      <c r="J51" s="41" t="str">
        <f t="shared" si="11"/>
        <v/>
      </c>
      <c r="K51" s="42" t="str">
        <f t="shared" si="12"/>
        <v/>
      </c>
      <c r="L51" s="43" t="str">
        <f t="shared" si="13"/>
        <v/>
      </c>
      <c r="M51" s="41" t="str">
        <f t="shared" si="14"/>
        <v/>
      </c>
      <c r="N51" s="42" t="str">
        <f t="shared" si="15"/>
        <v/>
      </c>
      <c r="O51" s="43" t="str">
        <f t="shared" si="16"/>
        <v/>
      </c>
    </row>
    <row r="52" spans="1:15" x14ac:dyDescent="0.7">
      <c r="A52" s="7">
        <v>44</v>
      </c>
      <c r="B52" s="4"/>
      <c r="C52" s="44"/>
      <c r="D52" s="54"/>
      <c r="E52" s="55"/>
      <c r="F52" s="56"/>
      <c r="G52" s="20" t="str">
        <f t="shared" si="18"/>
        <v/>
      </c>
      <c r="H52" s="20" t="str">
        <f t="shared" si="19"/>
        <v/>
      </c>
      <c r="I52" s="20" t="str">
        <f t="shared" si="20"/>
        <v/>
      </c>
      <c r="J52" s="41" t="str">
        <f t="shared" si="11"/>
        <v/>
      </c>
      <c r="K52" s="42" t="str">
        <f t="shared" si="12"/>
        <v/>
      </c>
      <c r="L52" s="43" t="str">
        <f t="shared" si="13"/>
        <v/>
      </c>
      <c r="M52" s="41" t="str">
        <f t="shared" si="14"/>
        <v/>
      </c>
      <c r="N52" s="42" t="str">
        <f t="shared" si="15"/>
        <v/>
      </c>
      <c r="O52" s="43" t="str">
        <f t="shared" si="16"/>
        <v/>
      </c>
    </row>
    <row r="53" spans="1:15" x14ac:dyDescent="0.7">
      <c r="A53" s="7">
        <v>45</v>
      </c>
      <c r="B53" s="4"/>
      <c r="C53" s="44"/>
      <c r="D53" s="54"/>
      <c r="E53" s="55"/>
      <c r="F53" s="56"/>
      <c r="G53" s="20" t="str">
        <f t="shared" si="18"/>
        <v/>
      </c>
      <c r="H53" s="20" t="str">
        <f t="shared" si="19"/>
        <v/>
      </c>
      <c r="I53" s="20" t="str">
        <f t="shared" si="20"/>
        <v/>
      </c>
      <c r="J53" s="41" t="str">
        <f t="shared" si="11"/>
        <v/>
      </c>
      <c r="K53" s="42" t="str">
        <f t="shared" si="12"/>
        <v/>
      </c>
      <c r="L53" s="43" t="str">
        <f t="shared" si="13"/>
        <v/>
      </c>
      <c r="M53" s="41" t="str">
        <f t="shared" si="14"/>
        <v/>
      </c>
      <c r="N53" s="42" t="str">
        <f t="shared" si="15"/>
        <v/>
      </c>
      <c r="O53" s="43" t="str">
        <f t="shared" si="16"/>
        <v/>
      </c>
    </row>
    <row r="54" spans="1:15" x14ac:dyDescent="0.7">
      <c r="A54" s="7">
        <v>46</v>
      </c>
      <c r="B54" s="4"/>
      <c r="C54" s="44"/>
      <c r="D54" s="54"/>
      <c r="E54" s="55"/>
      <c r="F54" s="56"/>
      <c r="G54" s="20" t="str">
        <f t="shared" si="18"/>
        <v/>
      </c>
      <c r="H54" s="20" t="str">
        <f t="shared" si="19"/>
        <v/>
      </c>
      <c r="I54" s="20" t="str">
        <f t="shared" si="20"/>
        <v/>
      </c>
      <c r="J54" s="41" t="str">
        <f t="shared" si="11"/>
        <v/>
      </c>
      <c r="K54" s="42" t="str">
        <f t="shared" si="12"/>
        <v/>
      </c>
      <c r="L54" s="43" t="str">
        <f t="shared" si="13"/>
        <v/>
      </c>
      <c r="M54" s="41" t="str">
        <f t="shared" si="14"/>
        <v/>
      </c>
      <c r="N54" s="42" t="str">
        <f t="shared" si="15"/>
        <v/>
      </c>
      <c r="O54" s="43" t="str">
        <f t="shared" si="16"/>
        <v/>
      </c>
    </row>
    <row r="55" spans="1:15" x14ac:dyDescent="0.7">
      <c r="A55" s="7">
        <v>47</v>
      </c>
      <c r="B55" s="4"/>
      <c r="C55" s="44"/>
      <c r="D55" s="54"/>
      <c r="E55" s="55"/>
      <c r="F55" s="56"/>
      <c r="G55" s="20" t="str">
        <f t="shared" si="18"/>
        <v/>
      </c>
      <c r="H55" s="20" t="str">
        <f t="shared" si="19"/>
        <v/>
      </c>
      <c r="I55" s="20" t="str">
        <f t="shared" si="20"/>
        <v/>
      </c>
      <c r="J55" s="41" t="str">
        <f t="shared" si="11"/>
        <v/>
      </c>
      <c r="K55" s="42" t="str">
        <f t="shared" si="12"/>
        <v/>
      </c>
      <c r="L55" s="43" t="str">
        <f t="shared" si="13"/>
        <v/>
      </c>
      <c r="M55" s="41" t="str">
        <f t="shared" si="14"/>
        <v/>
      </c>
      <c r="N55" s="42" t="str">
        <f t="shared" si="15"/>
        <v/>
      </c>
      <c r="O55" s="43" t="str">
        <f t="shared" si="16"/>
        <v/>
      </c>
    </row>
    <row r="56" spans="1:15" x14ac:dyDescent="0.7">
      <c r="A56" s="7">
        <v>48</v>
      </c>
      <c r="B56" s="4"/>
      <c r="C56" s="44"/>
      <c r="D56" s="54"/>
      <c r="E56" s="55"/>
      <c r="F56" s="56"/>
      <c r="G56" s="20" t="str">
        <f t="shared" si="18"/>
        <v/>
      </c>
      <c r="H56" s="20" t="str">
        <f t="shared" si="19"/>
        <v/>
      </c>
      <c r="I56" s="20" t="str">
        <f t="shared" si="20"/>
        <v/>
      </c>
      <c r="J56" s="41" t="str">
        <f t="shared" si="11"/>
        <v/>
      </c>
      <c r="K56" s="42" t="str">
        <f t="shared" si="12"/>
        <v/>
      </c>
      <c r="L56" s="43" t="str">
        <f t="shared" si="13"/>
        <v/>
      </c>
      <c r="M56" s="41" t="str">
        <f t="shared" si="14"/>
        <v/>
      </c>
      <c r="N56" s="42" t="str">
        <f t="shared" si="15"/>
        <v/>
      </c>
      <c r="O56" s="43" t="str">
        <f t="shared" si="16"/>
        <v/>
      </c>
    </row>
    <row r="57" spans="1:15" x14ac:dyDescent="0.7">
      <c r="A57" s="7">
        <v>49</v>
      </c>
      <c r="B57" s="4"/>
      <c r="C57" s="44"/>
      <c r="D57" s="54"/>
      <c r="E57" s="55"/>
      <c r="F57" s="56"/>
      <c r="G57" s="20" t="str">
        <f t="shared" si="18"/>
        <v/>
      </c>
      <c r="H57" s="20" t="str">
        <f t="shared" si="19"/>
        <v/>
      </c>
      <c r="I57" s="20" t="str">
        <f t="shared" si="20"/>
        <v/>
      </c>
      <c r="J57" s="41" t="str">
        <f t="shared" si="11"/>
        <v/>
      </c>
      <c r="K57" s="42" t="str">
        <f t="shared" si="12"/>
        <v/>
      </c>
      <c r="L57" s="43" t="str">
        <f t="shared" si="13"/>
        <v/>
      </c>
      <c r="M57" s="41" t="str">
        <f t="shared" si="14"/>
        <v/>
      </c>
      <c r="N57" s="42" t="str">
        <f t="shared" si="15"/>
        <v/>
      </c>
      <c r="O57" s="43" t="str">
        <f t="shared" si="16"/>
        <v/>
      </c>
    </row>
    <row r="58" spans="1:15" ht="18" thickBot="1" x14ac:dyDescent="0.75">
      <c r="A58" s="7">
        <v>50</v>
      </c>
      <c r="B58" s="5"/>
      <c r="C58" s="48"/>
      <c r="D58" s="57"/>
      <c r="E58" s="58"/>
      <c r="F58" s="59"/>
      <c r="G58" s="20" t="str">
        <f t="shared" si="18"/>
        <v/>
      </c>
      <c r="H58" s="20" t="str">
        <f t="shared" si="19"/>
        <v/>
      </c>
      <c r="I58" s="20" t="str">
        <f t="shared" si="20"/>
        <v/>
      </c>
      <c r="J58" s="41" t="str">
        <f t="shared" si="11"/>
        <v/>
      </c>
      <c r="K58" s="42" t="str">
        <f t="shared" si="12"/>
        <v/>
      </c>
      <c r="L58" s="43" t="str">
        <f t="shared" si="13"/>
        <v/>
      </c>
      <c r="M58" s="41" t="str">
        <f t="shared" si="14"/>
        <v/>
      </c>
      <c r="N58" s="42" t="str">
        <f t="shared" si="15"/>
        <v/>
      </c>
      <c r="O58" s="43" t="str">
        <f t="shared" si="16"/>
        <v/>
      </c>
    </row>
    <row r="59" spans="1:15" ht="18" thickBot="1" x14ac:dyDescent="0.75">
      <c r="A59" s="7"/>
      <c r="B59" s="87" t="s">
        <v>5</v>
      </c>
      <c r="C59" s="88"/>
      <c r="D59" s="1">
        <f>COUNTIF(D9:D58,1.27)</f>
        <v>9</v>
      </c>
      <c r="E59" s="1">
        <f>COUNTIF(E9:E58,1.5)</f>
        <v>8</v>
      </c>
      <c r="F59" s="6">
        <f>COUNTIF(F9:F58,2)</f>
        <v>8</v>
      </c>
      <c r="G59" s="66">
        <f>M59+G8</f>
        <v>83420.38731435423</v>
      </c>
      <c r="H59" s="18">
        <f>N59+H8</f>
        <v>82190.484465215006</v>
      </c>
      <c r="I59" s="19">
        <f>O59+I8</f>
        <v>92116.650697689474</v>
      </c>
      <c r="J59" s="63" t="s">
        <v>32</v>
      </c>
      <c r="K59" s="64">
        <f>B58-B9</f>
        <v>-43844</v>
      </c>
      <c r="L59" s="65" t="s">
        <v>33</v>
      </c>
      <c r="M59" s="75">
        <f>SUM(M9:M58)</f>
        <v>-16579.612685645774</v>
      </c>
      <c r="N59" s="76">
        <f>SUM(N9:N58)</f>
        <v>-17809.515534784994</v>
      </c>
      <c r="O59" s="77">
        <f>SUM(O9:O58)</f>
        <v>-7883.3493023105184</v>
      </c>
    </row>
    <row r="60" spans="1:15" ht="18" thickBot="1" x14ac:dyDescent="0.75">
      <c r="A60" s="7"/>
      <c r="B60" s="81" t="s">
        <v>6</v>
      </c>
      <c r="C60" s="82"/>
      <c r="D60" s="1">
        <f>COUNTIF(D9:D58,-1)</f>
        <v>17</v>
      </c>
      <c r="E60" s="1">
        <f>COUNTIF(E9:E58,-1)</f>
        <v>18</v>
      </c>
      <c r="F60" s="6">
        <f>COUNTIF(F9:F58,-1)</f>
        <v>18</v>
      </c>
      <c r="G60" s="79" t="s">
        <v>31</v>
      </c>
      <c r="H60" s="80"/>
      <c r="I60" s="86"/>
      <c r="J60" s="79" t="s">
        <v>34</v>
      </c>
      <c r="K60" s="80"/>
      <c r="L60" s="86"/>
      <c r="M60" s="7"/>
      <c r="O60" s="3"/>
    </row>
    <row r="61" spans="1:15" ht="18" thickBot="1" x14ac:dyDescent="0.75">
      <c r="A61" s="7"/>
      <c r="B61" s="81" t="s">
        <v>36</v>
      </c>
      <c r="C61" s="82"/>
      <c r="D61" s="1">
        <f>COUNTIF(D9:D58,0)</f>
        <v>0</v>
      </c>
      <c r="E61" s="1">
        <f>COUNTIF(E9:E58,0)</f>
        <v>0</v>
      </c>
      <c r="F61" s="1">
        <f>COUNTIF(F9:F58,0)</f>
        <v>0</v>
      </c>
      <c r="G61" s="70">
        <f>G59/G8</f>
        <v>0.83420387314354227</v>
      </c>
      <c r="H61" s="71">
        <f t="shared" ref="H61" si="21">H59/H8</f>
        <v>0.82190484465215008</v>
      </c>
      <c r="I61" s="72">
        <f>I59/I8</f>
        <v>0.92116650697689473</v>
      </c>
      <c r="J61" s="61">
        <f>(G61-100%)*30/K59</f>
        <v>1.1344502795579172E-4</v>
      </c>
      <c r="K61" s="61">
        <f>(H61-100%)*30/K59</f>
        <v>1.2186056610791665E-4</v>
      </c>
      <c r="L61" s="62">
        <f>(I61-100%)*30/K59</f>
        <v>5.3941355503447634E-5</v>
      </c>
      <c r="M61" s="8"/>
      <c r="N61" s="2"/>
      <c r="O61" s="9"/>
    </row>
    <row r="62" spans="1:15" ht="18" thickBot="1" x14ac:dyDescent="0.75">
      <c r="B62" s="79" t="s">
        <v>4</v>
      </c>
      <c r="C62" s="80"/>
      <c r="D62" s="73">
        <f t="shared" ref="D62:E62" si="22">D59/(D59+D60+D61)</f>
        <v>0.34615384615384615</v>
      </c>
      <c r="E62" s="68">
        <f t="shared" si="22"/>
        <v>0.30769230769230771</v>
      </c>
      <c r="F62" s="69">
        <f>F59/(F59+F60+F61)</f>
        <v>0.30769230769230771</v>
      </c>
    </row>
    <row r="64" spans="1:15" x14ac:dyDescent="0.7">
      <c r="D64" s="67"/>
      <c r="E64" s="67"/>
      <c r="F64" s="67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1"/>
  <sheetViews>
    <sheetView topLeftCell="A409" zoomScale="80" zoomScaleNormal="80" workbookViewId="0">
      <selection activeCell="K415" sqref="K415"/>
    </sheetView>
  </sheetViews>
  <sheetFormatPr defaultColWidth="8.125" defaultRowHeight="14.25" x14ac:dyDescent="0.7"/>
  <cols>
    <col min="1" max="1" width="6.625" style="50" customWidth="1"/>
    <col min="2" max="2" width="7.25" style="49" customWidth="1"/>
    <col min="3" max="256" width="8.125" style="49"/>
    <col min="257" max="257" width="6.625" style="49" customWidth="1"/>
    <col min="258" max="258" width="7.25" style="49" customWidth="1"/>
    <col min="259" max="512" width="8.125" style="49"/>
    <col min="513" max="513" width="6.625" style="49" customWidth="1"/>
    <col min="514" max="514" width="7.25" style="49" customWidth="1"/>
    <col min="515" max="768" width="8.125" style="49"/>
    <col min="769" max="769" width="6.625" style="49" customWidth="1"/>
    <col min="770" max="770" width="7.25" style="49" customWidth="1"/>
    <col min="771" max="1024" width="8.125" style="49"/>
    <col min="1025" max="1025" width="6.625" style="49" customWidth="1"/>
    <col min="1026" max="1026" width="7.25" style="49" customWidth="1"/>
    <col min="1027" max="1280" width="8.125" style="49"/>
    <col min="1281" max="1281" width="6.625" style="49" customWidth="1"/>
    <col min="1282" max="1282" width="7.25" style="49" customWidth="1"/>
    <col min="1283" max="1536" width="8.125" style="49"/>
    <col min="1537" max="1537" width="6.625" style="49" customWidth="1"/>
    <col min="1538" max="1538" width="7.25" style="49" customWidth="1"/>
    <col min="1539" max="1792" width="8.125" style="49"/>
    <col min="1793" max="1793" width="6.625" style="49" customWidth="1"/>
    <col min="1794" max="1794" width="7.25" style="49" customWidth="1"/>
    <col min="1795" max="2048" width="8.125" style="49"/>
    <col min="2049" max="2049" width="6.625" style="49" customWidth="1"/>
    <col min="2050" max="2050" width="7.25" style="49" customWidth="1"/>
    <col min="2051" max="2304" width="8.125" style="49"/>
    <col min="2305" max="2305" width="6.625" style="49" customWidth="1"/>
    <col min="2306" max="2306" width="7.25" style="49" customWidth="1"/>
    <col min="2307" max="2560" width="8.125" style="49"/>
    <col min="2561" max="2561" width="6.625" style="49" customWidth="1"/>
    <col min="2562" max="2562" width="7.25" style="49" customWidth="1"/>
    <col min="2563" max="2816" width="8.125" style="49"/>
    <col min="2817" max="2817" width="6.625" style="49" customWidth="1"/>
    <col min="2818" max="2818" width="7.25" style="49" customWidth="1"/>
    <col min="2819" max="3072" width="8.125" style="49"/>
    <col min="3073" max="3073" width="6.625" style="49" customWidth="1"/>
    <col min="3074" max="3074" width="7.25" style="49" customWidth="1"/>
    <col min="3075" max="3328" width="8.125" style="49"/>
    <col min="3329" max="3329" width="6.625" style="49" customWidth="1"/>
    <col min="3330" max="3330" width="7.25" style="49" customWidth="1"/>
    <col min="3331" max="3584" width="8.125" style="49"/>
    <col min="3585" max="3585" width="6.625" style="49" customWidth="1"/>
    <col min="3586" max="3586" width="7.25" style="49" customWidth="1"/>
    <col min="3587" max="3840" width="8.125" style="49"/>
    <col min="3841" max="3841" width="6.625" style="49" customWidth="1"/>
    <col min="3842" max="3842" width="7.25" style="49" customWidth="1"/>
    <col min="3843" max="4096" width="8.125" style="49"/>
    <col min="4097" max="4097" width="6.625" style="49" customWidth="1"/>
    <col min="4098" max="4098" width="7.25" style="49" customWidth="1"/>
    <col min="4099" max="4352" width="8.125" style="49"/>
    <col min="4353" max="4353" width="6.625" style="49" customWidth="1"/>
    <col min="4354" max="4354" width="7.25" style="49" customWidth="1"/>
    <col min="4355" max="4608" width="8.125" style="49"/>
    <col min="4609" max="4609" width="6.625" style="49" customWidth="1"/>
    <col min="4610" max="4610" width="7.25" style="49" customWidth="1"/>
    <col min="4611" max="4864" width="8.125" style="49"/>
    <col min="4865" max="4865" width="6.625" style="49" customWidth="1"/>
    <col min="4866" max="4866" width="7.25" style="49" customWidth="1"/>
    <col min="4867" max="5120" width="8.125" style="49"/>
    <col min="5121" max="5121" width="6.625" style="49" customWidth="1"/>
    <col min="5122" max="5122" width="7.25" style="49" customWidth="1"/>
    <col min="5123" max="5376" width="8.125" style="49"/>
    <col min="5377" max="5377" width="6.625" style="49" customWidth="1"/>
    <col min="5378" max="5378" width="7.25" style="49" customWidth="1"/>
    <col min="5379" max="5632" width="8.125" style="49"/>
    <col min="5633" max="5633" width="6.625" style="49" customWidth="1"/>
    <col min="5634" max="5634" width="7.25" style="49" customWidth="1"/>
    <col min="5635" max="5888" width="8.125" style="49"/>
    <col min="5889" max="5889" width="6.625" style="49" customWidth="1"/>
    <col min="5890" max="5890" width="7.25" style="49" customWidth="1"/>
    <col min="5891" max="6144" width="8.125" style="49"/>
    <col min="6145" max="6145" width="6.625" style="49" customWidth="1"/>
    <col min="6146" max="6146" width="7.25" style="49" customWidth="1"/>
    <col min="6147" max="6400" width="8.125" style="49"/>
    <col min="6401" max="6401" width="6.625" style="49" customWidth="1"/>
    <col min="6402" max="6402" width="7.25" style="49" customWidth="1"/>
    <col min="6403" max="6656" width="8.125" style="49"/>
    <col min="6657" max="6657" width="6.625" style="49" customWidth="1"/>
    <col min="6658" max="6658" width="7.25" style="49" customWidth="1"/>
    <col min="6659" max="6912" width="8.125" style="49"/>
    <col min="6913" max="6913" width="6.625" style="49" customWidth="1"/>
    <col min="6914" max="6914" width="7.25" style="49" customWidth="1"/>
    <col min="6915" max="7168" width="8.125" style="49"/>
    <col min="7169" max="7169" width="6.625" style="49" customWidth="1"/>
    <col min="7170" max="7170" width="7.25" style="49" customWidth="1"/>
    <col min="7171" max="7424" width="8.125" style="49"/>
    <col min="7425" max="7425" width="6.625" style="49" customWidth="1"/>
    <col min="7426" max="7426" width="7.25" style="49" customWidth="1"/>
    <col min="7427" max="7680" width="8.125" style="49"/>
    <col min="7681" max="7681" width="6.625" style="49" customWidth="1"/>
    <col min="7682" max="7682" width="7.25" style="49" customWidth="1"/>
    <col min="7683" max="7936" width="8.125" style="49"/>
    <col min="7937" max="7937" width="6.625" style="49" customWidth="1"/>
    <col min="7938" max="7938" width="7.25" style="49" customWidth="1"/>
    <col min="7939" max="8192" width="8.125" style="49"/>
    <col min="8193" max="8193" width="6.625" style="49" customWidth="1"/>
    <col min="8194" max="8194" width="7.25" style="49" customWidth="1"/>
    <col min="8195" max="8448" width="8.125" style="49"/>
    <col min="8449" max="8449" width="6.625" style="49" customWidth="1"/>
    <col min="8450" max="8450" width="7.25" style="49" customWidth="1"/>
    <col min="8451" max="8704" width="8.125" style="49"/>
    <col min="8705" max="8705" width="6.625" style="49" customWidth="1"/>
    <col min="8706" max="8706" width="7.25" style="49" customWidth="1"/>
    <col min="8707" max="8960" width="8.125" style="49"/>
    <col min="8961" max="8961" width="6.625" style="49" customWidth="1"/>
    <col min="8962" max="8962" width="7.25" style="49" customWidth="1"/>
    <col min="8963" max="9216" width="8.125" style="49"/>
    <col min="9217" max="9217" width="6.625" style="49" customWidth="1"/>
    <col min="9218" max="9218" width="7.25" style="49" customWidth="1"/>
    <col min="9219" max="9472" width="8.125" style="49"/>
    <col min="9473" max="9473" width="6.625" style="49" customWidth="1"/>
    <col min="9474" max="9474" width="7.25" style="49" customWidth="1"/>
    <col min="9475" max="9728" width="8.125" style="49"/>
    <col min="9729" max="9729" width="6.625" style="49" customWidth="1"/>
    <col min="9730" max="9730" width="7.25" style="49" customWidth="1"/>
    <col min="9731" max="9984" width="8.125" style="49"/>
    <col min="9985" max="9985" width="6.625" style="49" customWidth="1"/>
    <col min="9986" max="9986" width="7.25" style="49" customWidth="1"/>
    <col min="9987" max="10240" width="8.125" style="49"/>
    <col min="10241" max="10241" width="6.625" style="49" customWidth="1"/>
    <col min="10242" max="10242" width="7.25" style="49" customWidth="1"/>
    <col min="10243" max="10496" width="8.125" style="49"/>
    <col min="10497" max="10497" width="6.625" style="49" customWidth="1"/>
    <col min="10498" max="10498" width="7.25" style="49" customWidth="1"/>
    <col min="10499" max="10752" width="8.125" style="49"/>
    <col min="10753" max="10753" width="6.625" style="49" customWidth="1"/>
    <col min="10754" max="10754" width="7.25" style="49" customWidth="1"/>
    <col min="10755" max="11008" width="8.125" style="49"/>
    <col min="11009" max="11009" width="6.625" style="49" customWidth="1"/>
    <col min="11010" max="11010" width="7.25" style="49" customWidth="1"/>
    <col min="11011" max="11264" width="8.125" style="49"/>
    <col min="11265" max="11265" width="6.625" style="49" customWidth="1"/>
    <col min="11266" max="11266" width="7.25" style="49" customWidth="1"/>
    <col min="11267" max="11520" width="8.125" style="49"/>
    <col min="11521" max="11521" width="6.625" style="49" customWidth="1"/>
    <col min="11522" max="11522" width="7.25" style="49" customWidth="1"/>
    <col min="11523" max="11776" width="8.125" style="49"/>
    <col min="11777" max="11777" width="6.625" style="49" customWidth="1"/>
    <col min="11778" max="11778" width="7.25" style="49" customWidth="1"/>
    <col min="11779" max="12032" width="8.125" style="49"/>
    <col min="12033" max="12033" width="6.625" style="49" customWidth="1"/>
    <col min="12034" max="12034" width="7.25" style="49" customWidth="1"/>
    <col min="12035" max="12288" width="8.125" style="49"/>
    <col min="12289" max="12289" width="6.625" style="49" customWidth="1"/>
    <col min="12290" max="12290" width="7.25" style="49" customWidth="1"/>
    <col min="12291" max="12544" width="8.125" style="49"/>
    <col min="12545" max="12545" width="6.625" style="49" customWidth="1"/>
    <col min="12546" max="12546" width="7.25" style="49" customWidth="1"/>
    <col min="12547" max="12800" width="8.125" style="49"/>
    <col min="12801" max="12801" width="6.625" style="49" customWidth="1"/>
    <col min="12802" max="12802" width="7.25" style="49" customWidth="1"/>
    <col min="12803" max="13056" width="8.125" style="49"/>
    <col min="13057" max="13057" width="6.625" style="49" customWidth="1"/>
    <col min="13058" max="13058" width="7.25" style="49" customWidth="1"/>
    <col min="13059" max="13312" width="8.125" style="49"/>
    <col min="13313" max="13313" width="6.625" style="49" customWidth="1"/>
    <col min="13314" max="13314" width="7.25" style="49" customWidth="1"/>
    <col min="13315" max="13568" width="8.125" style="49"/>
    <col min="13569" max="13569" width="6.625" style="49" customWidth="1"/>
    <col min="13570" max="13570" width="7.25" style="49" customWidth="1"/>
    <col min="13571" max="13824" width="8.125" style="49"/>
    <col min="13825" max="13825" width="6.625" style="49" customWidth="1"/>
    <col min="13826" max="13826" width="7.25" style="49" customWidth="1"/>
    <col min="13827" max="14080" width="8.125" style="49"/>
    <col min="14081" max="14081" width="6.625" style="49" customWidth="1"/>
    <col min="14082" max="14082" width="7.25" style="49" customWidth="1"/>
    <col min="14083" max="14336" width="8.125" style="49"/>
    <col min="14337" max="14337" width="6.625" style="49" customWidth="1"/>
    <col min="14338" max="14338" width="7.25" style="49" customWidth="1"/>
    <col min="14339" max="14592" width="8.125" style="49"/>
    <col min="14593" max="14593" width="6.625" style="49" customWidth="1"/>
    <col min="14594" max="14594" width="7.25" style="49" customWidth="1"/>
    <col min="14595" max="14848" width="8.125" style="49"/>
    <col min="14849" max="14849" width="6.625" style="49" customWidth="1"/>
    <col min="14850" max="14850" width="7.25" style="49" customWidth="1"/>
    <col min="14851" max="15104" width="8.125" style="49"/>
    <col min="15105" max="15105" width="6.625" style="49" customWidth="1"/>
    <col min="15106" max="15106" width="7.25" style="49" customWidth="1"/>
    <col min="15107" max="15360" width="8.125" style="49"/>
    <col min="15361" max="15361" width="6.625" style="49" customWidth="1"/>
    <col min="15362" max="15362" width="7.25" style="49" customWidth="1"/>
    <col min="15363" max="15616" width="8.125" style="49"/>
    <col min="15617" max="15617" width="6.625" style="49" customWidth="1"/>
    <col min="15618" max="15618" width="7.25" style="49" customWidth="1"/>
    <col min="15619" max="15872" width="8.125" style="49"/>
    <col min="15873" max="15873" width="6.625" style="49" customWidth="1"/>
    <col min="15874" max="15874" width="7.25" style="49" customWidth="1"/>
    <col min="15875" max="16128" width="8.125" style="49"/>
    <col min="16129" max="16129" width="6.625" style="49" customWidth="1"/>
    <col min="16130" max="16130" width="7.25" style="49" customWidth="1"/>
    <col min="16131" max="16384" width="8.125" style="49"/>
  </cols>
  <sheetData/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tabSelected="1" topLeftCell="A10" zoomScale="145" zoomScaleSheetLayoutView="100" workbookViewId="0">
      <selection activeCell="K22" sqref="K22"/>
    </sheetView>
  </sheetViews>
  <sheetFormatPr defaultColWidth="8.125" defaultRowHeight="12.75" x14ac:dyDescent="0.7"/>
  <cols>
    <col min="1" max="16384" width="8.125" style="49"/>
  </cols>
  <sheetData>
    <row r="1" spans="1:10" x14ac:dyDescent="0.7">
      <c r="A1" s="49" t="s">
        <v>27</v>
      </c>
    </row>
    <row r="2" spans="1:10" x14ac:dyDescent="0.7">
      <c r="A2" s="89" t="s">
        <v>50</v>
      </c>
      <c r="B2" s="90"/>
      <c r="C2" s="90"/>
      <c r="D2" s="90"/>
      <c r="E2" s="90"/>
      <c r="F2" s="90"/>
      <c r="G2" s="90"/>
      <c r="H2" s="90"/>
      <c r="I2" s="90"/>
      <c r="J2" s="90"/>
    </row>
    <row r="3" spans="1:10" x14ac:dyDescent="0.7">
      <c r="A3" s="90"/>
      <c r="B3" s="90"/>
      <c r="C3" s="90"/>
      <c r="D3" s="90"/>
      <c r="E3" s="90"/>
      <c r="F3" s="90"/>
      <c r="G3" s="90"/>
      <c r="H3" s="90"/>
      <c r="I3" s="90"/>
      <c r="J3" s="90"/>
    </row>
    <row r="4" spans="1:10" x14ac:dyDescent="0.7">
      <c r="A4" s="90"/>
      <c r="B4" s="90"/>
      <c r="C4" s="90"/>
      <c r="D4" s="90"/>
      <c r="E4" s="90"/>
      <c r="F4" s="90"/>
      <c r="G4" s="90"/>
      <c r="H4" s="90"/>
      <c r="I4" s="90"/>
      <c r="J4" s="90"/>
    </row>
    <row r="5" spans="1:10" x14ac:dyDescent="0.7">
      <c r="A5" s="90"/>
      <c r="B5" s="90"/>
      <c r="C5" s="90"/>
      <c r="D5" s="90"/>
      <c r="E5" s="90"/>
      <c r="F5" s="90"/>
      <c r="G5" s="90"/>
      <c r="H5" s="90"/>
      <c r="I5" s="90"/>
      <c r="J5" s="90"/>
    </row>
    <row r="6" spans="1:10" x14ac:dyDescent="0.7">
      <c r="A6" s="90"/>
      <c r="B6" s="90"/>
      <c r="C6" s="90"/>
      <c r="D6" s="90"/>
      <c r="E6" s="90"/>
      <c r="F6" s="90"/>
      <c r="G6" s="90"/>
      <c r="H6" s="90"/>
      <c r="I6" s="90"/>
      <c r="J6" s="90"/>
    </row>
    <row r="7" spans="1:10" x14ac:dyDescent="0.7">
      <c r="A7" s="90"/>
      <c r="B7" s="90"/>
      <c r="C7" s="90"/>
      <c r="D7" s="90"/>
      <c r="E7" s="90"/>
      <c r="F7" s="90"/>
      <c r="G7" s="90"/>
      <c r="H7" s="90"/>
      <c r="I7" s="90"/>
      <c r="J7" s="90"/>
    </row>
    <row r="8" spans="1:10" x14ac:dyDescent="0.7">
      <c r="A8" s="90"/>
      <c r="B8" s="90"/>
      <c r="C8" s="90"/>
      <c r="D8" s="90"/>
      <c r="E8" s="90"/>
      <c r="F8" s="90"/>
      <c r="G8" s="90"/>
      <c r="H8" s="90"/>
      <c r="I8" s="90"/>
      <c r="J8" s="90"/>
    </row>
    <row r="9" spans="1:10" x14ac:dyDescent="0.7">
      <c r="A9" s="90"/>
      <c r="B9" s="90"/>
      <c r="C9" s="90"/>
      <c r="D9" s="90"/>
      <c r="E9" s="90"/>
      <c r="F9" s="90"/>
      <c r="G9" s="90"/>
      <c r="H9" s="90"/>
      <c r="I9" s="90"/>
      <c r="J9" s="90"/>
    </row>
    <row r="11" spans="1:10" x14ac:dyDescent="0.7">
      <c r="A11" s="49" t="s">
        <v>28</v>
      </c>
    </row>
    <row r="12" spans="1:10" x14ac:dyDescent="0.7">
      <c r="A12" s="91"/>
      <c r="B12" s="92"/>
      <c r="C12" s="92"/>
      <c r="D12" s="92"/>
      <c r="E12" s="92"/>
      <c r="F12" s="92"/>
      <c r="G12" s="92"/>
      <c r="H12" s="92"/>
      <c r="I12" s="92"/>
      <c r="J12" s="92"/>
    </row>
    <row r="13" spans="1:10" x14ac:dyDescent="0.7">
      <c r="A13" s="92"/>
      <c r="B13" s="92"/>
      <c r="C13" s="92"/>
      <c r="D13" s="92"/>
      <c r="E13" s="92"/>
      <c r="F13" s="92"/>
      <c r="G13" s="92"/>
      <c r="H13" s="92"/>
      <c r="I13" s="92"/>
      <c r="J13" s="92"/>
    </row>
    <row r="14" spans="1:10" x14ac:dyDescent="0.7">
      <c r="A14" s="92"/>
      <c r="B14" s="92"/>
      <c r="C14" s="92"/>
      <c r="D14" s="92"/>
      <c r="E14" s="92"/>
      <c r="F14" s="92"/>
      <c r="G14" s="92"/>
      <c r="H14" s="92"/>
      <c r="I14" s="92"/>
      <c r="J14" s="92"/>
    </row>
    <row r="15" spans="1:10" x14ac:dyDescent="0.7">
      <c r="A15" s="92"/>
      <c r="B15" s="92"/>
      <c r="C15" s="92"/>
      <c r="D15" s="92"/>
      <c r="E15" s="92"/>
      <c r="F15" s="92"/>
      <c r="G15" s="92"/>
      <c r="H15" s="92"/>
      <c r="I15" s="92"/>
      <c r="J15" s="92"/>
    </row>
    <row r="16" spans="1:10" x14ac:dyDescent="0.7">
      <c r="A16" s="92"/>
      <c r="B16" s="92"/>
      <c r="C16" s="92"/>
      <c r="D16" s="92"/>
      <c r="E16" s="92"/>
      <c r="F16" s="92"/>
      <c r="G16" s="92"/>
      <c r="H16" s="92"/>
      <c r="I16" s="92"/>
      <c r="J16" s="92"/>
    </row>
    <row r="17" spans="1:10" x14ac:dyDescent="0.7">
      <c r="A17" s="92"/>
      <c r="B17" s="92"/>
      <c r="C17" s="92"/>
      <c r="D17" s="92"/>
      <c r="E17" s="92"/>
      <c r="F17" s="92"/>
      <c r="G17" s="92"/>
      <c r="H17" s="92"/>
      <c r="I17" s="92"/>
      <c r="J17" s="92"/>
    </row>
    <row r="18" spans="1:10" x14ac:dyDescent="0.7">
      <c r="A18" s="92"/>
      <c r="B18" s="92"/>
      <c r="C18" s="92"/>
      <c r="D18" s="92"/>
      <c r="E18" s="92"/>
      <c r="F18" s="92"/>
      <c r="G18" s="92"/>
      <c r="H18" s="92"/>
      <c r="I18" s="92"/>
      <c r="J18" s="92"/>
    </row>
    <row r="19" spans="1:10" x14ac:dyDescent="0.7">
      <c r="A19" s="92"/>
      <c r="B19" s="92"/>
      <c r="C19" s="92"/>
      <c r="D19" s="92"/>
      <c r="E19" s="92"/>
      <c r="F19" s="92"/>
      <c r="G19" s="92"/>
      <c r="H19" s="92"/>
      <c r="I19" s="92"/>
      <c r="J19" s="92"/>
    </row>
    <row r="21" spans="1:10" x14ac:dyDescent="0.7">
      <c r="A21" s="49" t="s">
        <v>29</v>
      </c>
    </row>
    <row r="22" spans="1:10" x14ac:dyDescent="0.7">
      <c r="A22" s="91" t="s">
        <v>51</v>
      </c>
      <c r="B22" s="91"/>
      <c r="C22" s="91"/>
      <c r="D22" s="91"/>
      <c r="E22" s="91"/>
      <c r="F22" s="91"/>
      <c r="G22" s="91"/>
      <c r="H22" s="91"/>
      <c r="I22" s="91"/>
      <c r="J22" s="91"/>
    </row>
    <row r="23" spans="1:10" x14ac:dyDescent="0.7">
      <c r="A23" s="91"/>
      <c r="B23" s="91"/>
      <c r="C23" s="91"/>
      <c r="D23" s="91"/>
      <c r="E23" s="91"/>
      <c r="F23" s="91"/>
      <c r="G23" s="91"/>
      <c r="H23" s="91"/>
      <c r="I23" s="91"/>
      <c r="J23" s="91"/>
    </row>
    <row r="24" spans="1:10" x14ac:dyDescent="0.7">
      <c r="A24" s="91"/>
      <c r="B24" s="91"/>
      <c r="C24" s="91"/>
      <c r="D24" s="91"/>
      <c r="E24" s="91"/>
      <c r="F24" s="91"/>
      <c r="G24" s="91"/>
      <c r="H24" s="91"/>
      <c r="I24" s="91"/>
      <c r="J24" s="91"/>
    </row>
    <row r="25" spans="1:10" x14ac:dyDescent="0.7">
      <c r="A25" s="91"/>
      <c r="B25" s="91"/>
      <c r="C25" s="91"/>
      <c r="D25" s="91"/>
      <c r="E25" s="91"/>
      <c r="F25" s="91"/>
      <c r="G25" s="91"/>
      <c r="H25" s="91"/>
      <c r="I25" s="91"/>
      <c r="J25" s="91"/>
    </row>
    <row r="26" spans="1:10" x14ac:dyDescent="0.7">
      <c r="A26" s="91"/>
      <c r="B26" s="91"/>
      <c r="C26" s="91"/>
      <c r="D26" s="91"/>
      <c r="E26" s="91"/>
      <c r="F26" s="91"/>
      <c r="G26" s="91"/>
      <c r="H26" s="91"/>
      <c r="I26" s="91"/>
      <c r="J26" s="91"/>
    </row>
    <row r="27" spans="1:10" x14ac:dyDescent="0.7">
      <c r="A27" s="91"/>
      <c r="B27" s="91"/>
      <c r="C27" s="91"/>
      <c r="D27" s="91"/>
      <c r="E27" s="91"/>
      <c r="F27" s="91"/>
      <c r="G27" s="91"/>
      <c r="H27" s="91"/>
      <c r="I27" s="91"/>
      <c r="J27" s="91"/>
    </row>
    <row r="28" spans="1:10" x14ac:dyDescent="0.7">
      <c r="A28" s="91"/>
      <c r="B28" s="91"/>
      <c r="C28" s="91"/>
      <c r="D28" s="91"/>
      <c r="E28" s="91"/>
      <c r="F28" s="91"/>
      <c r="G28" s="91"/>
      <c r="H28" s="91"/>
      <c r="I28" s="91"/>
      <c r="J28" s="91"/>
    </row>
    <row r="29" spans="1:10" x14ac:dyDescent="0.7">
      <c r="A29" s="91"/>
      <c r="B29" s="91"/>
      <c r="C29" s="91"/>
      <c r="D29" s="91"/>
      <c r="E29" s="91"/>
      <c r="F29" s="91"/>
      <c r="G29" s="91"/>
      <c r="H29" s="91"/>
      <c r="I29" s="91"/>
      <c r="J29" s="91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F4" sqref="F4"/>
    </sheetView>
  </sheetViews>
  <sheetFormatPr defaultRowHeight="17.649999999999999" x14ac:dyDescent="0.7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7">
      <c r="A1" s="28" t="s">
        <v>14</v>
      </c>
      <c r="B1" s="29"/>
      <c r="C1" s="30"/>
      <c r="D1" s="31"/>
      <c r="E1" s="30"/>
      <c r="F1" s="31"/>
      <c r="G1" s="30"/>
      <c r="H1" s="31"/>
    </row>
    <row r="2" spans="1:8" x14ac:dyDescent="0.7">
      <c r="A2" s="32"/>
      <c r="B2" s="30"/>
      <c r="C2" s="30"/>
      <c r="D2" s="31"/>
      <c r="E2" s="30"/>
      <c r="F2" s="31"/>
      <c r="G2" s="30"/>
      <c r="H2" s="31"/>
    </row>
    <row r="3" spans="1:8" x14ac:dyDescent="0.7">
      <c r="A3" s="33" t="s">
        <v>15</v>
      </c>
      <c r="B3" s="33" t="s">
        <v>16</v>
      </c>
      <c r="C3" s="33" t="s">
        <v>17</v>
      </c>
      <c r="D3" s="34" t="s">
        <v>18</v>
      </c>
      <c r="E3" s="33" t="s">
        <v>19</v>
      </c>
      <c r="F3" s="34" t="s">
        <v>18</v>
      </c>
      <c r="G3" s="33" t="s">
        <v>20</v>
      </c>
      <c r="H3" s="34" t="s">
        <v>18</v>
      </c>
    </row>
    <row r="4" spans="1:8" x14ac:dyDescent="0.7">
      <c r="A4" s="35" t="s">
        <v>21</v>
      </c>
      <c r="B4" s="35" t="s">
        <v>22</v>
      </c>
      <c r="C4" s="35"/>
      <c r="D4" s="36"/>
      <c r="E4" s="35"/>
      <c r="F4" s="36"/>
      <c r="G4" s="35"/>
      <c r="H4" s="36"/>
    </row>
    <row r="5" spans="1:8" x14ac:dyDescent="0.7">
      <c r="A5" s="35" t="s">
        <v>21</v>
      </c>
      <c r="B5" s="35"/>
      <c r="C5" s="35"/>
      <c r="D5" s="36"/>
      <c r="E5" s="35"/>
      <c r="F5" s="37"/>
      <c r="G5" s="35"/>
      <c r="H5" s="37"/>
    </row>
    <row r="6" spans="1:8" x14ac:dyDescent="0.7">
      <c r="A6" s="35" t="s">
        <v>21</v>
      </c>
      <c r="B6" s="35"/>
      <c r="C6" s="35"/>
      <c r="D6" s="37"/>
      <c r="E6" s="35"/>
      <c r="F6" s="37"/>
      <c r="G6" s="35"/>
      <c r="H6" s="37"/>
    </row>
    <row r="7" spans="1:8" x14ac:dyDescent="0.7">
      <c r="A7" s="35" t="s">
        <v>21</v>
      </c>
      <c r="B7" s="35"/>
      <c r="C7" s="35"/>
      <c r="D7" s="37"/>
      <c r="E7" s="35"/>
      <c r="F7" s="37"/>
      <c r="G7" s="35"/>
      <c r="H7" s="37"/>
    </row>
    <row r="8" spans="1:8" x14ac:dyDescent="0.7">
      <c r="A8" s="35" t="s">
        <v>21</v>
      </c>
      <c r="B8" s="35"/>
      <c r="C8" s="35"/>
      <c r="D8" s="37"/>
      <c r="E8" s="35"/>
      <c r="F8" s="37"/>
      <c r="G8" s="35"/>
      <c r="H8" s="37"/>
    </row>
    <row r="9" spans="1:8" x14ac:dyDescent="0.7">
      <c r="A9" s="35" t="s">
        <v>21</v>
      </c>
      <c r="B9" s="35"/>
      <c r="C9" s="35"/>
      <c r="D9" s="37"/>
      <c r="E9" s="35"/>
      <c r="F9" s="37"/>
      <c r="G9" s="35"/>
      <c r="H9" s="37"/>
    </row>
    <row r="10" spans="1:8" x14ac:dyDescent="0.7">
      <c r="A10" s="35" t="s">
        <v>21</v>
      </c>
      <c r="B10" s="35"/>
      <c r="C10" s="35"/>
      <c r="D10" s="37"/>
      <c r="E10" s="35"/>
      <c r="F10" s="37"/>
      <c r="G10" s="35"/>
      <c r="H10" s="37"/>
    </row>
    <row r="11" spans="1:8" x14ac:dyDescent="0.7">
      <c r="A11" s="35" t="s">
        <v>21</v>
      </c>
      <c r="B11" s="35"/>
      <c r="C11" s="35"/>
      <c r="D11" s="37"/>
      <c r="E11" s="35"/>
      <c r="F11" s="37"/>
      <c r="G11" s="35"/>
      <c r="H11" s="37"/>
    </row>
    <row r="12" spans="1:8" x14ac:dyDescent="0.7">
      <c r="A12" s="32"/>
      <c r="B12" s="30"/>
      <c r="C12" s="30"/>
      <c r="D12" s="31"/>
      <c r="E12" s="30"/>
      <c r="F12" s="31"/>
      <c r="G12" s="30"/>
      <c r="H12" s="31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浩一 関沢</cp:lastModifiedBy>
  <cp:lastPrinted>2023-07-23T01:53:48Z</cp:lastPrinted>
  <dcterms:created xsi:type="dcterms:W3CDTF">2020-09-18T03:10:57Z</dcterms:created>
  <dcterms:modified xsi:type="dcterms:W3CDTF">2023-07-23T01:54:28Z</dcterms:modified>
</cp:coreProperties>
</file>