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user\OneDrive\デスクトップ\CMA\デモトレード結果\"/>
    </mc:Choice>
  </mc:AlternateContent>
  <xr:revisionPtr revIDLastSave="0" documentId="13_ncr:1_{9DC89631-945F-4EAA-BFFC-2D1DF29C28E6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ルール＆合計" sheetId="1" r:id="rId1"/>
    <sheet name="2023年6月" sheetId="10" r:id="rId2"/>
    <sheet name="2023年7月" sheetId="11" r:id="rId3"/>
    <sheet name="画像" sheetId="7" r:id="rId4"/>
    <sheet name="気づき" sheetId="9" r:id="rId5"/>
  </sheets>
  <calcPr calcId="191029"/>
</workbook>
</file>

<file path=xl/calcChain.xml><?xml version="1.0" encoding="utf-8"?>
<calcChain xmlns="http://schemas.openxmlformats.org/spreadsheetml/2006/main">
  <c r="D27" i="11" l="1"/>
  <c r="O9" i="11"/>
  <c r="N9" i="11"/>
  <c r="M9" i="11"/>
  <c r="D24" i="10"/>
  <c r="O6" i="10"/>
  <c r="J45" i="11"/>
  <c r="I36" i="11"/>
  <c r="H36" i="11"/>
  <c r="G36" i="11"/>
  <c r="G33" i="10"/>
  <c r="H33" i="10"/>
  <c r="I33" i="10"/>
  <c r="J42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G17" i="1"/>
  <c r="I17" i="1" l="1"/>
  <c r="G3" i="1"/>
  <c r="I3" i="1"/>
</calcChain>
</file>

<file path=xl/sharedStrings.xml><?xml version="1.0" encoding="utf-8"?>
<sst xmlns="http://schemas.openxmlformats.org/spreadsheetml/2006/main" count="245" uniqueCount="107">
  <si>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</si>
  <si>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</si>
  <si>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</si>
  <si>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</si>
  <si>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</si>
  <si>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</si>
  <si>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</si>
  <si>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</si>
  <si>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</si>
  <si>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</si>
  <si>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</si>
  <si>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</si>
  <si>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</si>
  <si>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</si>
  <si>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</si>
  <si>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</si>
  <si>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</si>
  <si>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</si>
  <si>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</si>
  <si>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</si>
  <si>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</si>
  <si>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</si>
  <si>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</si>
  <si>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</si>
  <si>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</si>
  <si>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</si>
  <si>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</si>
  <si>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</si>
  <si>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</si>
  <si>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</si>
  <si>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</si>
  <si>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</si>
  <si>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</si>
  <si>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</si>
  <si>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</si>
  <si>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</si>
  <si>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</si>
  <si>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60分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</si>
  <si>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</si>
  <si>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</si>
  <si>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</si>
  <si>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</si>
  <si>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</si>
  <si>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</si>
  <si>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</si>
  <si>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</si>
  <si>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</si>
  <si>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</si>
  <si>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</si>
  <si>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</si>
  <si>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</si>
  <si>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</si>
  <si>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</si>
  <si>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</si>
  <si>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</si>
  <si>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</si>
  <si>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</si>
  <si>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</si>
  <si>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</si>
  <si>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</si>
  <si>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</si>
  <si>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</si>
  <si>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</si>
  <si>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</si>
  <si>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</si>
  <si>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</si>
  <si>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</si>
  <si>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</si>
  <si>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売り</t>
    <rPh sb="0" eb="1">
      <t>ウ</t>
    </rPh>
    <phoneticPr fontId="13"/>
  </si>
  <si>
    <t>４h環境認識、１ｈエントリー、Ｄクロス、エントリー後に気付いたがPBの実体がMAの中</t>
    <rPh sb="2" eb="4">
      <t>カンキョウ</t>
    </rPh>
    <rPh sb="4" eb="6">
      <t>ニンシキ</t>
    </rPh>
    <rPh sb="25" eb="26">
      <t>ゴ</t>
    </rPh>
    <rPh sb="27" eb="29">
      <t>キヅ</t>
    </rPh>
    <rPh sb="35" eb="37">
      <t>ジッタイ</t>
    </rPh>
    <rPh sb="41" eb="42">
      <t>ナカ</t>
    </rPh>
    <phoneticPr fontId="13"/>
  </si>
  <si>
    <t>EUR/USD</t>
    <phoneticPr fontId="13"/>
  </si>
  <si>
    <t>２万通貨</t>
  </si>
  <si>
    <t>2023.06.29 13:16</t>
    <phoneticPr fontId="13"/>
  </si>
  <si>
    <t>60分</t>
    <phoneticPr fontId="13"/>
  </si>
  <si>
    <t>2023.06.29 03:38</t>
    <phoneticPr fontId="13"/>
  </si>
  <si>
    <t>負け</t>
    <rPh sb="0" eb="1">
      <t>マ</t>
    </rPh>
    <phoneticPr fontId="13"/>
  </si>
  <si>
    <t>GBP/USD</t>
    <phoneticPr fontId="13"/>
  </si>
  <si>
    <t>2023.06.29 05:05</t>
    <phoneticPr fontId="13"/>
  </si>
  <si>
    <t>2023.06.29 10:56</t>
    <phoneticPr fontId="13"/>
  </si>
  <si>
    <t>GBP/JPY</t>
    <phoneticPr fontId="13"/>
  </si>
  <si>
    <t>2023.06.29 12:56</t>
    <rPh sb="13" eb="14">
      <t>マン</t>
    </rPh>
    <rPh sb="15" eb="16">
      <t>セン</t>
    </rPh>
    <phoneticPr fontId="13"/>
  </si>
  <si>
    <t>2023.06.29 16:03</t>
    <rPh sb="13" eb="14">
      <t>マン</t>
    </rPh>
    <phoneticPr fontId="13"/>
  </si>
  <si>
    <t>XAU/USD</t>
  </si>
  <si>
    <t>2023.07.06 09.08</t>
    <phoneticPr fontId="13"/>
  </si>
  <si>
    <t>USD/JPY</t>
  </si>
  <si>
    <t>USD/JPY</t>
    <phoneticPr fontId="13"/>
  </si>
  <si>
    <t>買い</t>
    <rPh sb="0" eb="1">
      <t>カ</t>
    </rPh>
    <phoneticPr fontId="13"/>
  </si>
  <si>
    <t>2023.07.06 13.00</t>
    <phoneticPr fontId="13"/>
  </si>
  <si>
    <t>2023.07.07 08.06</t>
    <phoneticPr fontId="13"/>
  </si>
  <si>
    <t>2023.07.07 09.12</t>
    <phoneticPr fontId="13"/>
  </si>
  <si>
    <t>2023.07.07 09.23</t>
    <phoneticPr fontId="13"/>
  </si>
  <si>
    <t>2023.07.09 10.27</t>
    <phoneticPr fontId="13"/>
  </si>
  <si>
    <t>EUR/GBP</t>
  </si>
  <si>
    <t>EUR/GBP</t>
    <phoneticPr fontId="13"/>
  </si>
  <si>
    <t>2023.07.10 08.38</t>
    <phoneticPr fontId="13"/>
  </si>
  <si>
    <t>-</t>
    <phoneticPr fontId="13"/>
  </si>
  <si>
    <t>2023.07.10 08.50</t>
    <phoneticPr fontId="13"/>
  </si>
  <si>
    <t>2023.07.10 13.23</t>
  </si>
  <si>
    <t>2023.07.10 13.23</t>
    <phoneticPr fontId="13"/>
  </si>
  <si>
    <t>2023.07.10 08.58</t>
    <phoneticPr fontId="13"/>
  </si>
  <si>
    <t>2023.07.10 09.21</t>
    <phoneticPr fontId="13"/>
  </si>
  <si>
    <t>2023.06.27 13:10</t>
  </si>
  <si>
    <t>2023.06.27 14:28</t>
  </si>
  <si>
    <t>リスクリワード１：１ 手動</t>
    <rPh sb="0" eb="2">
      <t>シュドウ</t>
    </rPh>
    <rPh sb="11" eb="13">
      <t>シュドウ</t>
    </rPh>
    <phoneticPr fontId="13"/>
  </si>
  <si>
    <t>リスクリワード１：１ 手動</t>
    <rPh sb="11" eb="13">
      <t>シュドウ</t>
    </rPh>
    <phoneticPr fontId="13"/>
  </si>
  <si>
    <t>PB　指値</t>
    <rPh sb="3" eb="5">
      <t>サシネ</t>
    </rPh>
    <phoneticPr fontId="13"/>
  </si>
  <si>
    <t xml:space="preserve">リスクリワード１：１ 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</si>
</sst>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5" formatCode="&quot;¥&quot;#,##0;&quot;¥&quot;\-#,##0"/>
    <numFmt numFmtId="6" formatCode="&quot;¥&quot;#,##0;[Red]&quot;¥&quot;\-#,##0"/>
    <numFmt numFmtId="7" formatCode="&quot;¥&quot;#,##0.00;&quot;¥&quot;\-#,##0.0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  <numFmt numFmtId="185" formatCode="0.000"/>
    <numFmt numFmtId="186" formatCode="0.00000"/>
    <numFmt numFmtId="187" formatCode="#,##0.0;[Red]\-#,##0.0"/>
    <numFmt numFmtId="188" formatCode="0.0_ ;[Red]\-0.0\ "/>
    <numFmt numFmtId="192" formatCode="0_ ;[Red]\-0\ "/>
    <numFmt numFmtId="194" formatCode="0_ "/>
  </numFmts>
  <fonts count="14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1" xfId="0" applyFont="1" applyBorder="1">
      <alignment vertical="center"/>
    </xf>
    <xf numFmtId="0" fontId="0" fillId="0" borderId="4" xfId="0" applyBorder="1">
      <alignment vertical="center"/>
    </xf>
    <xf numFmtId="9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176" fontId="0" fillId="0" borderId="0" xfId="0" applyNumberForma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177" fontId="0" fillId="0" borderId="1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3" borderId="27" xfId="0" applyFill="1" applyBorder="1">
      <alignment vertical="center"/>
    </xf>
    <xf numFmtId="0" fontId="0" fillId="3" borderId="19" xfId="0" applyFill="1" applyBorder="1">
      <alignment vertical="center"/>
    </xf>
    <xf numFmtId="0" fontId="5" fillId="0" borderId="0" xfId="0" applyFont="1">
      <alignment vertical="center"/>
    </xf>
    <xf numFmtId="0" fontId="0" fillId="0" borderId="21" xfId="0" applyBorder="1" applyAlignment="1">
      <alignment horizontal="center" vertical="center"/>
    </xf>
    <xf numFmtId="0" fontId="6" fillId="0" borderId="0" xfId="2" applyFont="1">
      <alignment vertical="center"/>
    </xf>
    <xf numFmtId="0" fontId="6" fillId="4" borderId="29" xfId="2" applyFont="1" applyFill="1" applyBorder="1">
      <alignment vertical="center"/>
    </xf>
    <xf numFmtId="178" fontId="6" fillId="4" borderId="27" xfId="2" applyNumberFormat="1" applyFont="1" applyFill="1" applyBorder="1">
      <alignment vertical="center"/>
    </xf>
    <xf numFmtId="9" fontId="6" fillId="0" borderId="30" xfId="2" applyNumberFormat="1" applyFont="1" applyBorder="1" applyAlignment="1">
      <alignment horizontal="center" vertical="center"/>
    </xf>
    <xf numFmtId="5" fontId="6" fillId="0" borderId="22" xfId="2" applyNumberFormat="1" applyFont="1" applyBorder="1" applyAlignment="1">
      <alignment horizontal="center" vertical="center"/>
    </xf>
    <xf numFmtId="5" fontId="6" fillId="0" borderId="0" xfId="2" applyNumberFormat="1" applyFont="1" applyAlignment="1">
      <alignment horizontal="center" vertical="center"/>
    </xf>
    <xf numFmtId="6" fontId="6" fillId="4" borderId="27" xfId="2" applyNumberFormat="1" applyFont="1" applyFill="1" applyBorder="1">
      <alignment vertical="center"/>
    </xf>
    <xf numFmtId="6" fontId="6" fillId="0" borderId="31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55" fontId="7" fillId="0" borderId="13" xfId="2" applyNumberFormat="1" applyFont="1" applyBorder="1" applyAlignment="1">
      <alignment horizontal="center" vertical="center"/>
    </xf>
    <xf numFmtId="55" fontId="0" fillId="0" borderId="13" xfId="0" applyNumberFormat="1" applyBorder="1" applyAlignment="1">
      <alignment horizontal="center" vertical="center"/>
    </xf>
    <xf numFmtId="55" fontId="7" fillId="0" borderId="32" xfId="2" applyNumberFormat="1" applyFont="1" applyBorder="1" applyAlignment="1">
      <alignment horizontal="center" vertical="center"/>
    </xf>
    <xf numFmtId="0" fontId="6" fillId="4" borderId="33" xfId="2" applyFont="1" applyFill="1" applyBorder="1" applyAlignment="1">
      <alignment horizontal="center" vertical="center"/>
    </xf>
    <xf numFmtId="0" fontId="6" fillId="4" borderId="34" xfId="2" applyFont="1" applyFill="1" applyBorder="1" applyAlignment="1">
      <alignment horizontal="center" vertical="center" wrapText="1"/>
    </xf>
    <xf numFmtId="0" fontId="6" fillId="4" borderId="35" xfId="2" applyFont="1" applyFill="1" applyBorder="1" applyAlignment="1">
      <alignment horizontal="center" vertical="center"/>
    </xf>
    <xf numFmtId="178" fontId="6" fillId="4" borderId="34" xfId="2" applyNumberFormat="1" applyFont="1" applyFill="1" applyBorder="1" applyAlignment="1">
      <alignment horizontal="center" vertical="center" wrapText="1"/>
    </xf>
    <xf numFmtId="179" fontId="6" fillId="4" borderId="34" xfId="2" applyNumberFormat="1" applyFont="1" applyFill="1" applyBorder="1" applyAlignment="1">
      <alignment horizontal="center" vertical="center"/>
    </xf>
    <xf numFmtId="0" fontId="6" fillId="4" borderId="36" xfId="2" applyFont="1" applyFill="1" applyBorder="1" applyAlignment="1">
      <alignment horizontal="center" vertical="center" wrapText="1"/>
    </xf>
    <xf numFmtId="178" fontId="6" fillId="4" borderId="37" xfId="2" applyNumberFormat="1" applyFont="1" applyFill="1" applyBorder="1">
      <alignment vertical="center"/>
    </xf>
    <xf numFmtId="180" fontId="6" fillId="4" borderId="38" xfId="2" applyNumberFormat="1" applyFont="1" applyFill="1" applyBorder="1" applyAlignment="1">
      <alignment horizontal="center" vertical="center"/>
    </xf>
    <xf numFmtId="180" fontId="7" fillId="0" borderId="39" xfId="2" applyNumberFormat="1" applyFont="1" applyBorder="1" applyAlignment="1">
      <alignment horizontal="right" vertical="center"/>
    </xf>
    <xf numFmtId="180" fontId="7" fillId="0" borderId="40" xfId="2" applyNumberFormat="1" applyFont="1" applyBorder="1" applyAlignment="1">
      <alignment horizontal="right" vertical="center"/>
    </xf>
    <xf numFmtId="181" fontId="7" fillId="0" borderId="40" xfId="2" applyNumberFormat="1" applyFont="1" applyBorder="1" applyAlignment="1">
      <alignment horizontal="right" vertical="center"/>
    </xf>
    <xf numFmtId="182" fontId="7" fillId="0" borderId="40" xfId="2" applyNumberFormat="1" applyFont="1" applyBorder="1" applyAlignment="1">
      <alignment horizontal="right" vertical="center"/>
    </xf>
    <xf numFmtId="183" fontId="7" fillId="0" borderId="40" xfId="2" applyNumberFormat="1" applyFont="1" applyBorder="1">
      <alignment vertical="center"/>
    </xf>
    <xf numFmtId="180" fontId="7" fillId="0" borderId="40" xfId="2" applyNumberFormat="1" applyFont="1" applyBorder="1">
      <alignment vertical="center"/>
    </xf>
    <xf numFmtId="177" fontId="7" fillId="0" borderId="40" xfId="2" applyNumberFormat="1" applyFont="1" applyBorder="1">
      <alignment vertical="center"/>
    </xf>
    <xf numFmtId="177" fontId="7" fillId="0" borderId="41" xfId="2" applyNumberFormat="1" applyFont="1" applyBorder="1">
      <alignment vertical="center"/>
    </xf>
    <xf numFmtId="180" fontId="0" fillId="0" borderId="39" xfId="0" applyNumberFormat="1" applyBorder="1">
      <alignment vertical="center"/>
    </xf>
    <xf numFmtId="180" fontId="0" fillId="0" borderId="40" xfId="0" applyNumberFormat="1" applyBorder="1">
      <alignment vertical="center"/>
    </xf>
    <xf numFmtId="0" fontId="0" fillId="0" borderId="40" xfId="0" applyBorder="1">
      <alignment vertical="center"/>
    </xf>
    <xf numFmtId="180" fontId="0" fillId="0" borderId="42" xfId="0" applyNumberFormat="1" applyBorder="1">
      <alignment vertical="center"/>
    </xf>
    <xf numFmtId="180" fontId="0" fillId="0" borderId="43" xfId="0" applyNumberFormat="1" applyBorder="1">
      <alignment vertical="center"/>
    </xf>
    <xf numFmtId="0" fontId="0" fillId="0" borderId="43" xfId="0" applyBorder="1">
      <alignment vertical="center"/>
    </xf>
    <xf numFmtId="181" fontId="7" fillId="0" borderId="43" xfId="2" applyNumberFormat="1" applyFont="1" applyBorder="1" applyAlignment="1">
      <alignment horizontal="right" vertical="center"/>
    </xf>
    <xf numFmtId="183" fontId="7" fillId="0" borderId="43" xfId="2" applyNumberFormat="1" applyFont="1" applyBorder="1">
      <alignment vertical="center"/>
    </xf>
    <xf numFmtId="180" fontId="7" fillId="0" borderId="43" xfId="2" applyNumberFormat="1" applyFont="1" applyBorder="1">
      <alignment vertical="center"/>
    </xf>
    <xf numFmtId="177" fontId="7" fillId="0" borderId="43" xfId="2" applyNumberFormat="1" applyFont="1" applyBorder="1">
      <alignment vertical="center"/>
    </xf>
    <xf numFmtId="177" fontId="7" fillId="0" borderId="44" xfId="2" applyNumberFormat="1" applyFont="1" applyBorder="1">
      <alignment vertical="center"/>
    </xf>
    <xf numFmtId="6" fontId="7" fillId="0" borderId="40" xfId="2" applyNumberFormat="1" applyFont="1" applyBorder="1" applyAlignment="1">
      <alignment horizontal="right" vertical="center"/>
    </xf>
    <xf numFmtId="6" fontId="7" fillId="0" borderId="43" xfId="2" applyNumberFormat="1" applyFont="1" applyBorder="1" applyAlignment="1">
      <alignment horizontal="right" vertical="center"/>
    </xf>
    <xf numFmtId="55" fontId="0" fillId="0" borderId="12" xfId="0" applyNumberFormat="1" applyBorder="1" applyAlignment="1">
      <alignment horizontal="center" vertical="center"/>
    </xf>
    <xf numFmtId="5" fontId="1" fillId="0" borderId="45" xfId="0" applyNumberFormat="1" applyFont="1" applyBorder="1">
      <alignment vertical="center"/>
    </xf>
    <xf numFmtId="180" fontId="1" fillId="0" borderId="46" xfId="0" applyNumberFormat="1" applyFont="1" applyBorder="1">
      <alignment vertical="center"/>
    </xf>
    <xf numFmtId="6" fontId="1" fillId="0" borderId="46" xfId="0" applyNumberFormat="1" applyFont="1" applyBorder="1">
      <alignment vertical="center"/>
    </xf>
    <xf numFmtId="182" fontId="1" fillId="0" borderId="46" xfId="0" applyNumberFormat="1" applyFont="1" applyBorder="1">
      <alignment vertical="center"/>
    </xf>
    <xf numFmtId="181" fontId="1" fillId="0" borderId="46" xfId="0" applyNumberFormat="1" applyFont="1" applyBorder="1">
      <alignment vertical="center"/>
    </xf>
    <xf numFmtId="183" fontId="8" fillId="0" borderId="46" xfId="0" applyNumberFormat="1" applyFont="1" applyBorder="1">
      <alignment vertical="center"/>
    </xf>
    <xf numFmtId="177" fontId="1" fillId="0" borderId="47" xfId="0" applyNumberFormat="1" applyFont="1" applyBorder="1">
      <alignment vertical="center"/>
    </xf>
    <xf numFmtId="177" fontId="1" fillId="0" borderId="48" xfId="0" applyNumberFormat="1" applyFont="1" applyBorder="1">
      <alignment vertical="center"/>
    </xf>
    <xf numFmtId="0" fontId="0" fillId="0" borderId="49" xfId="0" applyBorder="1">
      <alignment vertical="center"/>
    </xf>
    <xf numFmtId="0" fontId="9" fillId="0" borderId="41" xfId="0" applyFont="1" applyBorder="1">
      <alignment vertical="center"/>
    </xf>
    <xf numFmtId="0" fontId="6" fillId="5" borderId="0" xfId="2" applyFont="1" applyFill="1">
      <alignment vertical="center"/>
    </xf>
    <xf numFmtId="5" fontId="6" fillId="5" borderId="0" xfId="2" applyNumberFormat="1" applyFont="1" applyFill="1" applyAlignment="1">
      <alignment horizontal="center" vertical="center"/>
    </xf>
    <xf numFmtId="178" fontId="6" fillId="5" borderId="0" xfId="2" applyNumberFormat="1" applyFont="1" applyFill="1">
      <alignment vertical="center"/>
    </xf>
    <xf numFmtId="6" fontId="6" fillId="5" borderId="0" xfId="2" applyNumberFormat="1" applyFont="1" applyFill="1">
      <alignment vertical="center"/>
    </xf>
    <xf numFmtId="6" fontId="6" fillId="5" borderId="0" xfId="2" applyNumberFormat="1" applyFont="1" applyFill="1" applyAlignment="1">
      <alignment horizontal="center" vertical="center"/>
    </xf>
    <xf numFmtId="0" fontId="0" fillId="5" borderId="0" xfId="0" applyFill="1">
      <alignment vertical="center"/>
    </xf>
    <xf numFmtId="0" fontId="6" fillId="5" borderId="50" xfId="2" applyFont="1" applyFill="1" applyBorder="1">
      <alignment vertical="center"/>
    </xf>
    <xf numFmtId="5" fontId="6" fillId="5" borderId="50" xfId="2" applyNumberFormat="1" applyFont="1" applyFill="1" applyBorder="1" applyAlignment="1">
      <alignment horizontal="center" vertical="center"/>
    </xf>
    <xf numFmtId="178" fontId="6" fillId="5" borderId="50" xfId="2" applyNumberFormat="1" applyFont="1" applyFill="1" applyBorder="1">
      <alignment vertical="center"/>
    </xf>
    <xf numFmtId="6" fontId="6" fillId="5" borderId="50" xfId="2" applyNumberFormat="1" applyFont="1" applyFill="1" applyBorder="1">
      <alignment vertical="center"/>
    </xf>
    <xf numFmtId="6" fontId="6" fillId="5" borderId="50" xfId="2" applyNumberFormat="1" applyFont="1" applyFill="1" applyBorder="1" applyAlignment="1">
      <alignment horizontal="center" vertical="center"/>
    </xf>
    <xf numFmtId="0" fontId="0" fillId="5" borderId="50" xfId="0" applyFill="1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5" fontId="7" fillId="6" borderId="51" xfId="2" applyNumberFormat="1" applyFont="1" applyFill="1" applyBorder="1" applyAlignment="1">
      <alignment horizontal="center"/>
    </xf>
    <xf numFmtId="5" fontId="6" fillId="0" borderId="51" xfId="2" applyNumberFormat="1" applyFont="1" applyBorder="1" applyAlignment="1">
      <alignment horizontal="center" vertical="center"/>
    </xf>
    <xf numFmtId="0" fontId="6" fillId="0" borderId="51" xfId="2" applyFont="1" applyBorder="1" applyAlignment="1"/>
    <xf numFmtId="5" fontId="7" fillId="6" borderId="11" xfId="2" applyNumberFormat="1" applyFont="1" applyFill="1" applyBorder="1" applyAlignment="1">
      <alignment horizontal="center"/>
    </xf>
    <xf numFmtId="0" fontId="10" fillId="4" borderId="52" xfId="2" applyFont="1" applyFill="1" applyBorder="1" applyAlignment="1">
      <alignment horizontal="center" vertical="center"/>
    </xf>
    <xf numFmtId="5" fontId="10" fillId="5" borderId="50" xfId="2" applyNumberFormat="1" applyFont="1" applyFill="1" applyBorder="1" applyAlignment="1">
      <alignment horizontal="center" vertical="center"/>
    </xf>
    <xf numFmtId="9" fontId="6" fillId="5" borderId="53" xfId="2" applyNumberFormat="1" applyFont="1" applyFill="1" applyBorder="1" applyAlignment="1">
      <alignment horizontal="center" vertical="center"/>
    </xf>
    <xf numFmtId="5" fontId="7" fillId="6" borderId="54" xfId="2" applyNumberFormat="1" applyFont="1" applyFill="1" applyBorder="1" applyAlignment="1">
      <alignment horizontal="center"/>
    </xf>
    <xf numFmtId="0" fontId="0" fillId="0" borderId="55" xfId="0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6" fillId="4" borderId="27" xfId="2" applyFont="1" applyFill="1" applyBorder="1">
      <alignment vertical="center"/>
    </xf>
    <xf numFmtId="0" fontId="1" fillId="0" borderId="0" xfId="0" applyFont="1">
      <alignment vertical="center"/>
    </xf>
    <xf numFmtId="0" fontId="0" fillId="0" borderId="58" xfId="0" applyBorder="1">
      <alignment vertical="center"/>
    </xf>
    <xf numFmtId="0" fontId="0" fillId="3" borderId="31" xfId="0" applyFill="1" applyBorder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38" fontId="0" fillId="0" borderId="0" xfId="4" applyFont="1">
      <alignment vertical="center"/>
    </xf>
    <xf numFmtId="38" fontId="0" fillId="3" borderId="21" xfId="4" applyFont="1" applyFill="1" applyBorder="1">
      <alignment vertical="center"/>
    </xf>
    <xf numFmtId="185" fontId="0" fillId="0" borderId="0" xfId="0" applyNumberFormat="1">
      <alignment vertical="center"/>
    </xf>
    <xf numFmtId="186" fontId="0" fillId="0" borderId="0" xfId="0" applyNumberFormat="1">
      <alignment vertical="center"/>
    </xf>
    <xf numFmtId="186" fontId="0" fillId="0" borderId="50" xfId="0" applyNumberFormat="1" applyBorder="1">
      <alignment vertical="center"/>
    </xf>
    <xf numFmtId="38" fontId="0" fillId="0" borderId="50" xfId="4" applyFont="1" applyBorder="1">
      <alignment vertical="center"/>
    </xf>
    <xf numFmtId="187" fontId="0" fillId="3" borderId="19" xfId="4" applyNumberFormat="1" applyFont="1" applyFill="1" applyBorder="1">
      <alignment vertical="center"/>
    </xf>
    <xf numFmtId="187" fontId="0" fillId="0" borderId="0" xfId="4" applyNumberFormat="1" applyFont="1">
      <alignment vertical="center"/>
    </xf>
    <xf numFmtId="187" fontId="0" fillId="0" borderId="50" xfId="4" applyNumberFormat="1" applyFont="1" applyBorder="1">
      <alignment vertical="center"/>
    </xf>
    <xf numFmtId="187" fontId="3" fillId="0" borderId="0" xfId="4" applyNumberFormat="1" applyFont="1">
      <alignment vertical="center"/>
    </xf>
    <xf numFmtId="38" fontId="0" fillId="0" borderId="0" xfId="0" applyNumberFormat="1">
      <alignment vertical="center"/>
    </xf>
    <xf numFmtId="188" fontId="0" fillId="0" borderId="50" xfId="0" applyNumberFormat="1" applyBorder="1">
      <alignment vertical="center"/>
    </xf>
    <xf numFmtId="5" fontId="7" fillId="6" borderId="13" xfId="2" applyNumberFormat="1" applyFont="1" applyFill="1" applyBorder="1" applyAlignment="1">
      <alignment horizontal="center"/>
    </xf>
    <xf numFmtId="5" fontId="7" fillId="6" borderId="53" xfId="2" applyNumberFormat="1" applyFont="1" applyFill="1" applyBorder="1" applyAlignment="1">
      <alignment horizontal="center"/>
    </xf>
    <xf numFmtId="5" fontId="7" fillId="6" borderId="41" xfId="2" applyNumberFormat="1" applyFont="1" applyFill="1" applyBorder="1" applyAlignment="1">
      <alignment horizontal="center"/>
    </xf>
    <xf numFmtId="5" fontId="7" fillId="6" borderId="55" xfId="2" applyNumberFormat="1" applyFont="1" applyFill="1" applyBorder="1" applyAlignment="1">
      <alignment horizontal="center"/>
    </xf>
    <xf numFmtId="5" fontId="7" fillId="6" borderId="62" xfId="2" applyNumberFormat="1" applyFont="1" applyFill="1" applyBorder="1" applyAlignment="1">
      <alignment horizontal="center"/>
    </xf>
    <xf numFmtId="7" fontId="11" fillId="0" borderId="11" xfId="2" applyNumberFormat="1" applyFont="1" applyBorder="1" applyAlignment="1">
      <alignment horizontal="center" vertical="center"/>
    </xf>
    <xf numFmtId="184" fontId="6" fillId="0" borderId="20" xfId="2" applyNumberFormat="1" applyFont="1" applyBorder="1" applyAlignment="1">
      <alignment horizontal="center" vertical="center"/>
    </xf>
    <xf numFmtId="184" fontId="6" fillId="0" borderId="31" xfId="2" applyNumberFormat="1" applyFont="1" applyBorder="1" applyAlignment="1">
      <alignment horizontal="center" vertical="center"/>
    </xf>
    <xf numFmtId="5" fontId="6" fillId="0" borderId="62" xfId="2" applyNumberFormat="1" applyFont="1" applyBorder="1" applyAlignment="1">
      <alignment horizontal="center" vertical="center"/>
    </xf>
    <xf numFmtId="5" fontId="6" fillId="0" borderId="63" xfId="2" applyNumberFormat="1" applyFont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55" fontId="0" fillId="0" borderId="5" xfId="0" applyNumberFormat="1" applyBorder="1">
      <alignment vertical="center"/>
    </xf>
    <xf numFmtId="38" fontId="0" fillId="0" borderId="1" xfId="4" applyFont="1" applyBorder="1">
      <alignment vertical="center"/>
    </xf>
    <xf numFmtId="38" fontId="2" fillId="0" borderId="1" xfId="4" applyFont="1" applyBorder="1">
      <alignment vertical="center"/>
    </xf>
    <xf numFmtId="38" fontId="0" fillId="0" borderId="1" xfId="0" applyNumberFormat="1" applyBorder="1">
      <alignment vertical="center"/>
    </xf>
    <xf numFmtId="187" fontId="0" fillId="0" borderId="1" xfId="4" applyNumberFormat="1" applyFont="1" applyBorder="1">
      <alignment vertical="center"/>
    </xf>
    <xf numFmtId="0" fontId="4" fillId="2" borderId="65" xfId="0" applyFont="1" applyFill="1" applyBorder="1" applyAlignment="1">
      <alignment horizontal="center" vertical="center"/>
    </xf>
    <xf numFmtId="40" fontId="0" fillId="0" borderId="0" xfId="4" applyNumberFormat="1" applyFont="1">
      <alignment vertical="center"/>
    </xf>
    <xf numFmtId="38" fontId="0" fillId="0" borderId="0" xfId="4" applyNumberFormat="1" applyFont="1">
      <alignment vertical="center"/>
    </xf>
    <xf numFmtId="192" fontId="0" fillId="0" borderId="0" xfId="0" applyNumberFormat="1">
      <alignment vertical="center"/>
    </xf>
    <xf numFmtId="192" fontId="0" fillId="0" borderId="50" xfId="0" applyNumberFormat="1" applyBorder="1">
      <alignment vertical="center"/>
    </xf>
    <xf numFmtId="40" fontId="0" fillId="0" borderId="50" xfId="4" applyNumberFormat="1" applyFont="1" applyBorder="1">
      <alignment vertical="center"/>
    </xf>
    <xf numFmtId="55" fontId="0" fillId="0" borderId="5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/>
    </xf>
    <xf numFmtId="38" fontId="0" fillId="0" borderId="1" xfId="4" applyFont="1" applyBorder="1" applyAlignment="1">
      <alignment horizontal="right" vertical="center"/>
    </xf>
    <xf numFmtId="38" fontId="2" fillId="0" borderId="1" xfId="4" applyFon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/>
    </xf>
    <xf numFmtId="188" fontId="0" fillId="0" borderId="1" xfId="0" applyNumberFormat="1" applyBorder="1" applyAlignment="1">
      <alignment horizontal="right" vertical="center"/>
    </xf>
    <xf numFmtId="194" fontId="0" fillId="0" borderId="1" xfId="0" applyNumberFormat="1" applyBorder="1" applyAlignment="1">
      <alignment horizontal="center" vertical="center"/>
    </xf>
    <xf numFmtId="0" fontId="0" fillId="0" borderId="52" xfId="0" applyBorder="1">
      <alignment vertical="center"/>
    </xf>
  </cellXfs>
  <cellStyles count="5">
    <cellStyle name="桁区切り" xfId="4" builtinId="6"/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opLeftCell="A13" zoomScaleSheetLayoutView="100" workbookViewId="0">
      <selection activeCell="B8" sqref="B8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16"/>
      <c r="B1" s="139" t="s">
        <v>0</v>
      </c>
      <c r="C1" s="140"/>
      <c r="D1" s="141"/>
      <c r="E1" s="115"/>
      <c r="F1" s="142" t="s">
        <v>0</v>
      </c>
      <c r="G1" s="143"/>
      <c r="H1" s="117"/>
    </row>
    <row r="2" spans="1:12" ht="25.5" customHeight="1">
      <c r="A2" s="118" t="s">
        <v>1</v>
      </c>
      <c r="B2" s="144">
        <v>104169.19</v>
      </c>
      <c r="C2" s="144"/>
      <c r="D2" s="144"/>
      <c r="E2" s="59" t="s">
        <v>2</v>
      </c>
      <c r="F2" s="145">
        <v>45097</v>
      </c>
      <c r="G2" s="146"/>
      <c r="H2" s="41"/>
      <c r="I2" s="41"/>
    </row>
    <row r="3" spans="1:12" ht="27" customHeight="1">
      <c r="A3" s="42" t="s">
        <v>3</v>
      </c>
      <c r="B3" s="147">
        <f>SUM(B2+D17)</f>
        <v>104169.19</v>
      </c>
      <c r="C3" s="147"/>
      <c r="D3" s="148"/>
      <c r="E3" s="43" t="s">
        <v>4</v>
      </c>
      <c r="F3" s="44">
        <v>0.05</v>
      </c>
      <c r="G3" s="45">
        <f>B3*F3</f>
        <v>5208.4595000000008</v>
      </c>
      <c r="H3" s="47" t="s">
        <v>5</v>
      </c>
      <c r="I3" s="48">
        <f>(B3-B2)</f>
        <v>0</v>
      </c>
      <c r="K3" s="119"/>
    </row>
    <row r="4" spans="1:12" s="98" customFormat="1" ht="17.25" customHeight="1">
      <c r="A4" s="93"/>
      <c r="B4" s="94"/>
      <c r="C4" s="94"/>
      <c r="D4" s="94"/>
      <c r="E4" s="95"/>
      <c r="F4" s="114" t="s">
        <v>0</v>
      </c>
      <c r="G4" s="94"/>
      <c r="H4" s="96"/>
      <c r="I4" s="97"/>
    </row>
    <row r="5" spans="1:12" ht="39" customHeight="1">
      <c r="A5" s="99"/>
      <c r="B5" s="100"/>
      <c r="C5" s="100"/>
      <c r="D5" s="112"/>
      <c r="E5" s="101"/>
      <c r="F5" s="113"/>
      <c r="G5" s="100"/>
      <c r="H5" s="102"/>
      <c r="I5" s="103"/>
      <c r="J5" s="104"/>
      <c r="K5" s="105"/>
      <c r="L5" s="105"/>
    </row>
    <row r="6" spans="1:12" ht="21" customHeight="1">
      <c r="A6" s="109" t="s">
        <v>6</v>
      </c>
      <c r="B6" s="107" t="s">
        <v>0</v>
      </c>
      <c r="C6" s="107" t="s">
        <v>0</v>
      </c>
      <c r="D6" s="108"/>
      <c r="E6" s="107" t="s">
        <v>0</v>
      </c>
      <c r="F6" s="110" t="s">
        <v>0</v>
      </c>
      <c r="G6" s="46"/>
      <c r="H6" s="41"/>
      <c r="I6" s="41"/>
      <c r="L6" s="106"/>
    </row>
    <row r="7" spans="1:12" ht="28.5">
      <c r="A7" s="111" t="s">
        <v>7</v>
      </c>
      <c r="B7" s="53" t="s">
        <v>8</v>
      </c>
      <c r="C7" s="54" t="s">
        <v>9</v>
      </c>
      <c r="D7" s="55" t="s">
        <v>10</v>
      </c>
      <c r="E7" s="56" t="s">
        <v>11</v>
      </c>
      <c r="F7" s="54" t="s">
        <v>12</v>
      </c>
      <c r="G7" s="56" t="s">
        <v>13</v>
      </c>
      <c r="H7" s="55" t="s">
        <v>14</v>
      </c>
      <c r="I7" s="57" t="s">
        <v>15</v>
      </c>
      <c r="J7" s="60" t="s">
        <v>16</v>
      </c>
      <c r="K7" s="54" t="s">
        <v>17</v>
      </c>
      <c r="L7" s="58" t="s">
        <v>18</v>
      </c>
    </row>
    <row r="8" spans="1:12" ht="24.95" customHeight="1">
      <c r="A8" s="50">
        <v>42095</v>
      </c>
      <c r="B8" s="61"/>
      <c r="C8" s="62"/>
      <c r="D8" s="80">
        <f t="shared" ref="D8:D16" si="0">SUM(B8-C8)</f>
        <v>0</v>
      </c>
      <c r="E8" s="63"/>
      <c r="F8" s="64"/>
      <c r="G8" s="63">
        <f t="shared" ref="G8:G16" si="1">SUM(E8+F8)</f>
        <v>0</v>
      </c>
      <c r="H8" s="65" t="e">
        <f t="shared" ref="H8:H16" si="2">E8/G8</f>
        <v>#DIV/0!</v>
      </c>
      <c r="I8" s="66" t="e">
        <f t="shared" ref="I8:I16" si="3">B8/E8</f>
        <v>#DIV/0!</v>
      </c>
      <c r="J8" s="66" t="e">
        <f t="shared" ref="J8:J16" si="4">C8/F8</f>
        <v>#DIV/0!</v>
      </c>
      <c r="K8" s="67" t="e">
        <f t="shared" ref="K8:K16" si="5">I8/J8</f>
        <v>#DIV/0!</v>
      </c>
      <c r="L8" s="68" t="e">
        <f t="shared" ref="L8:L16" si="6">B8/C8</f>
        <v>#DIV/0!</v>
      </c>
    </row>
    <row r="9" spans="1:12" ht="24.95" customHeight="1">
      <c r="A9" s="51">
        <v>42125</v>
      </c>
      <c r="B9" s="69"/>
      <c r="C9" s="70"/>
      <c r="D9" s="80">
        <f t="shared" si="0"/>
        <v>0</v>
      </c>
      <c r="E9" s="71"/>
      <c r="F9" s="71"/>
      <c r="G9" s="63">
        <f t="shared" si="1"/>
        <v>0</v>
      </c>
      <c r="H9" s="65" t="e">
        <f t="shared" si="2"/>
        <v>#DIV/0!</v>
      </c>
      <c r="I9" s="66" t="e">
        <f t="shared" si="3"/>
        <v>#DIV/0!</v>
      </c>
      <c r="J9" s="66" t="e">
        <f t="shared" si="4"/>
        <v>#DIV/0!</v>
      </c>
      <c r="K9" s="67" t="e">
        <f t="shared" si="5"/>
        <v>#DIV/0!</v>
      </c>
      <c r="L9" s="68" t="e">
        <f t="shared" si="6"/>
        <v>#DIV/0!</v>
      </c>
    </row>
    <row r="10" spans="1:12" ht="24.95" customHeight="1">
      <c r="A10" s="50">
        <v>42156</v>
      </c>
      <c r="B10" s="69"/>
      <c r="C10" s="70"/>
      <c r="D10" s="80">
        <f t="shared" si="0"/>
        <v>0</v>
      </c>
      <c r="E10" s="71"/>
      <c r="F10" s="71"/>
      <c r="G10" s="63">
        <f t="shared" si="1"/>
        <v>0</v>
      </c>
      <c r="H10" s="65" t="e">
        <f t="shared" si="2"/>
        <v>#DIV/0!</v>
      </c>
      <c r="I10" s="66" t="e">
        <f t="shared" si="3"/>
        <v>#DIV/0!</v>
      </c>
      <c r="J10" s="66" t="e">
        <f t="shared" si="4"/>
        <v>#DIV/0!</v>
      </c>
      <c r="K10" s="67" t="e">
        <f t="shared" si="5"/>
        <v>#DIV/0!</v>
      </c>
      <c r="L10" s="68" t="e">
        <f t="shared" si="6"/>
        <v>#DIV/0!</v>
      </c>
    </row>
    <row r="11" spans="1:12" ht="24.95" customHeight="1">
      <c r="A11" s="51">
        <v>42186</v>
      </c>
      <c r="B11" s="69"/>
      <c r="C11" s="70"/>
      <c r="D11" s="80">
        <f t="shared" si="0"/>
        <v>0</v>
      </c>
      <c r="E11" s="71"/>
      <c r="F11" s="71"/>
      <c r="G11" s="63">
        <f t="shared" si="1"/>
        <v>0</v>
      </c>
      <c r="H11" s="65" t="e">
        <f t="shared" si="2"/>
        <v>#DIV/0!</v>
      </c>
      <c r="I11" s="66" t="e">
        <f t="shared" si="3"/>
        <v>#DIV/0!</v>
      </c>
      <c r="J11" s="66" t="e">
        <f t="shared" si="4"/>
        <v>#DIV/0!</v>
      </c>
      <c r="K11" s="67" t="e">
        <f t="shared" si="5"/>
        <v>#DIV/0!</v>
      </c>
      <c r="L11" s="68" t="e">
        <f t="shared" si="6"/>
        <v>#DIV/0!</v>
      </c>
    </row>
    <row r="12" spans="1:12" ht="24.95" customHeight="1">
      <c r="A12" s="50">
        <v>42217</v>
      </c>
      <c r="B12" s="69"/>
      <c r="C12" s="62"/>
      <c r="D12" s="80">
        <f t="shared" si="0"/>
        <v>0</v>
      </c>
      <c r="E12" s="71"/>
      <c r="F12" s="71"/>
      <c r="G12" s="63">
        <f t="shared" si="1"/>
        <v>0</v>
      </c>
      <c r="H12" s="65" t="e">
        <f t="shared" si="2"/>
        <v>#DIV/0!</v>
      </c>
      <c r="I12" s="66" t="e">
        <f t="shared" si="3"/>
        <v>#DIV/0!</v>
      </c>
      <c r="J12" s="66" t="e">
        <f t="shared" si="4"/>
        <v>#DIV/0!</v>
      </c>
      <c r="K12" s="67" t="e">
        <f t="shared" si="5"/>
        <v>#DIV/0!</v>
      </c>
      <c r="L12" s="68" t="e">
        <f t="shared" si="6"/>
        <v>#DIV/0!</v>
      </c>
    </row>
    <row r="13" spans="1:12" ht="24.95" customHeight="1">
      <c r="A13" s="51">
        <v>42248</v>
      </c>
      <c r="B13" s="69"/>
      <c r="C13" s="70"/>
      <c r="D13" s="80">
        <f t="shared" si="0"/>
        <v>0</v>
      </c>
      <c r="E13" s="71"/>
      <c r="F13" s="71"/>
      <c r="G13" s="63">
        <f t="shared" si="1"/>
        <v>0</v>
      </c>
      <c r="H13" s="65" t="e">
        <f t="shared" si="2"/>
        <v>#DIV/0!</v>
      </c>
      <c r="I13" s="66" t="e">
        <f t="shared" si="3"/>
        <v>#DIV/0!</v>
      </c>
      <c r="J13" s="66" t="e">
        <f t="shared" si="4"/>
        <v>#DIV/0!</v>
      </c>
      <c r="K13" s="67" t="e">
        <f t="shared" si="5"/>
        <v>#DIV/0!</v>
      </c>
      <c r="L13" s="68" t="e">
        <f t="shared" si="6"/>
        <v>#DIV/0!</v>
      </c>
    </row>
    <row r="14" spans="1:12" ht="24.95" customHeight="1">
      <c r="A14" s="50">
        <v>42278</v>
      </c>
      <c r="B14" s="69"/>
      <c r="C14" s="62"/>
      <c r="D14" s="80">
        <f t="shared" si="0"/>
        <v>0</v>
      </c>
      <c r="E14" s="71"/>
      <c r="F14" s="71"/>
      <c r="G14" s="63">
        <f t="shared" si="1"/>
        <v>0</v>
      </c>
      <c r="H14" s="65" t="e">
        <f t="shared" si="2"/>
        <v>#DIV/0!</v>
      </c>
      <c r="I14" s="66" t="e">
        <f t="shared" si="3"/>
        <v>#DIV/0!</v>
      </c>
      <c r="J14" s="66" t="e">
        <f t="shared" si="4"/>
        <v>#DIV/0!</v>
      </c>
      <c r="K14" s="67" t="e">
        <f t="shared" si="5"/>
        <v>#DIV/0!</v>
      </c>
      <c r="L14" s="68" t="e">
        <f t="shared" si="6"/>
        <v>#DIV/0!</v>
      </c>
    </row>
    <row r="15" spans="1:12" ht="24.95" customHeight="1">
      <c r="A15" s="51">
        <v>42309</v>
      </c>
      <c r="B15" s="69"/>
      <c r="C15" s="62"/>
      <c r="D15" s="80">
        <f t="shared" si="0"/>
        <v>0</v>
      </c>
      <c r="E15" s="71"/>
      <c r="F15" s="71"/>
      <c r="G15" s="63">
        <f t="shared" si="1"/>
        <v>0</v>
      </c>
      <c r="H15" s="65" t="e">
        <f t="shared" si="2"/>
        <v>#DIV/0!</v>
      </c>
      <c r="I15" s="66" t="e">
        <f t="shared" si="3"/>
        <v>#DIV/0!</v>
      </c>
      <c r="J15" s="66" t="e">
        <f t="shared" si="4"/>
        <v>#DIV/0!</v>
      </c>
      <c r="K15" s="67" t="e">
        <f t="shared" si="5"/>
        <v>#DIV/0!</v>
      </c>
      <c r="L15" s="68" t="e">
        <f t="shared" si="6"/>
        <v>#DIV/0!</v>
      </c>
    </row>
    <row r="16" spans="1:12" ht="24.95" customHeight="1">
      <c r="A16" s="52">
        <v>42339</v>
      </c>
      <c r="B16" s="72"/>
      <c r="C16" s="73"/>
      <c r="D16" s="81">
        <f t="shared" si="0"/>
        <v>0</v>
      </c>
      <c r="E16" s="74"/>
      <c r="F16" s="74"/>
      <c r="G16" s="75">
        <f t="shared" si="1"/>
        <v>0</v>
      </c>
      <c r="H16" s="76" t="e">
        <f t="shared" si="2"/>
        <v>#DIV/0!</v>
      </c>
      <c r="I16" s="77" t="e">
        <f t="shared" si="3"/>
        <v>#DIV/0!</v>
      </c>
      <c r="J16" s="77" t="e">
        <f t="shared" si="4"/>
        <v>#DIV/0!</v>
      </c>
      <c r="K16" s="78" t="e">
        <f t="shared" si="5"/>
        <v>#DIV/0!</v>
      </c>
      <c r="L16" s="79" t="e">
        <f t="shared" si="6"/>
        <v>#DIV/0!</v>
      </c>
    </row>
    <row r="17" spans="1:12" ht="24.95" customHeight="1">
      <c r="A17" s="82" t="s">
        <v>19</v>
      </c>
      <c r="B17" s="83">
        <f t="shared" ref="B17:G17" si="7">SUM(B8:B16)</f>
        <v>0</v>
      </c>
      <c r="C17" s="84">
        <f t="shared" si="7"/>
        <v>0</v>
      </c>
      <c r="D17" s="85">
        <f t="shared" si="7"/>
        <v>0</v>
      </c>
      <c r="E17" s="86">
        <f t="shared" si="7"/>
        <v>0</v>
      </c>
      <c r="F17" s="87">
        <f t="shared" si="7"/>
        <v>0</v>
      </c>
      <c r="G17" s="86">
        <f t="shared" si="7"/>
        <v>0</v>
      </c>
      <c r="H17" s="88" t="e">
        <f>AVERAGE(H8:H16)</f>
        <v>#DIV/0!</v>
      </c>
      <c r="I17" s="84" t="e">
        <f>AVERAGE(I8:I16)</f>
        <v>#DIV/0!</v>
      </c>
      <c r="J17" s="84" t="e">
        <f>AVERAGE(J8:J16)</f>
        <v>#DIV/0!</v>
      </c>
      <c r="K17" s="89" t="e">
        <f>AVERAGE(K8:K16)</f>
        <v>#DIV/0!</v>
      </c>
      <c r="L17" s="90" t="e">
        <f>AVERAGE(L8:L16)</f>
        <v>#DIV/0!</v>
      </c>
    </row>
    <row r="18" spans="1:12">
      <c r="A18" s="49"/>
      <c r="J18" s="91"/>
      <c r="K18" s="92" t="s">
        <v>20</v>
      </c>
      <c r="L18" s="92" t="s">
        <v>21</v>
      </c>
    </row>
    <row r="19" spans="1:12">
      <c r="A19" s="49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2"/>
  <sheetViews>
    <sheetView tabSelected="1" zoomScaleSheetLayoutView="100" workbookViewId="0">
      <pane activePane="bottomRight" state="frozen"/>
      <selection activeCell="K12" sqref="K12"/>
    </sheetView>
  </sheetViews>
  <sheetFormatPr defaultColWidth="10" defaultRowHeight="13.5" customHeight="1"/>
  <cols>
    <col min="1" max="1" width="9.625" customWidth="1"/>
    <col min="2" max="2" width="6.375" customWidth="1"/>
    <col min="3" max="3" width="10.625" customWidth="1"/>
    <col min="4" max="4" width="12.12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22.375" customWidth="1"/>
    <col min="12" max="12" width="9" customWidth="1"/>
    <col min="13" max="13" width="10" style="134"/>
    <col min="15" max="15" width="15.875" style="127" customWidth="1"/>
  </cols>
  <sheetData>
    <row r="1" spans="1:16">
      <c r="A1" s="37" t="s">
        <v>22</v>
      </c>
      <c r="B1" s="38" t="s">
        <v>23</v>
      </c>
      <c r="C1" s="38" t="s">
        <v>24</v>
      </c>
      <c r="D1" s="38" t="s">
        <v>25</v>
      </c>
      <c r="E1" s="38" t="s">
        <v>26</v>
      </c>
      <c r="F1" s="38" t="s">
        <v>27</v>
      </c>
      <c r="G1" s="38" t="s">
        <v>28</v>
      </c>
      <c r="H1" s="38" t="s">
        <v>29</v>
      </c>
      <c r="I1" s="38" t="s">
        <v>30</v>
      </c>
      <c r="J1" s="38" t="s">
        <v>31</v>
      </c>
      <c r="K1" s="38" t="s">
        <v>32</v>
      </c>
      <c r="L1" s="38" t="s">
        <v>33</v>
      </c>
      <c r="M1" s="133" t="s">
        <v>34</v>
      </c>
      <c r="N1" s="121" t="s">
        <v>35</v>
      </c>
      <c r="O1" s="128" t="s">
        <v>36</v>
      </c>
    </row>
    <row r="2" spans="1:16" ht="13.5" customHeight="1">
      <c r="A2" t="s">
        <v>82</v>
      </c>
      <c r="B2" t="s">
        <v>68</v>
      </c>
      <c r="C2" t="s">
        <v>71</v>
      </c>
      <c r="D2" t="s">
        <v>105</v>
      </c>
      <c r="E2" t="s">
        <v>37</v>
      </c>
      <c r="F2" t="s">
        <v>101</v>
      </c>
      <c r="G2">
        <v>1923.65</v>
      </c>
      <c r="H2" t="s">
        <v>37</v>
      </c>
      <c r="I2" t="s">
        <v>102</v>
      </c>
      <c r="J2">
        <v>1919.9</v>
      </c>
      <c r="K2" t="s">
        <v>106</v>
      </c>
      <c r="L2" t="s">
        <v>38</v>
      </c>
      <c r="M2" s="134">
        <v>37.5</v>
      </c>
      <c r="N2">
        <v>0</v>
      </c>
      <c r="O2" s="127">
        <v>10779</v>
      </c>
      <c r="P2" t="s">
        <v>69</v>
      </c>
    </row>
    <row r="3" spans="1:16">
      <c r="A3" t="s">
        <v>70</v>
      </c>
      <c r="B3" t="s">
        <v>68</v>
      </c>
      <c r="C3" t="s">
        <v>71</v>
      </c>
      <c r="D3" t="s">
        <v>105</v>
      </c>
      <c r="E3" t="s">
        <v>37</v>
      </c>
      <c r="F3" t="s">
        <v>74</v>
      </c>
      <c r="G3">
        <v>1.0904199999999999</v>
      </c>
      <c r="H3" t="s">
        <v>73</v>
      </c>
      <c r="I3" t="s">
        <v>72</v>
      </c>
      <c r="J3">
        <v>1.0922799999999999</v>
      </c>
      <c r="K3" t="s">
        <v>106</v>
      </c>
      <c r="L3" t="s">
        <v>75</v>
      </c>
      <c r="M3" s="127">
        <v>0</v>
      </c>
      <c r="N3" s="9">
        <v>21.8</v>
      </c>
      <c r="O3" s="127">
        <v>-5367</v>
      </c>
    </row>
    <row r="4" spans="1:16">
      <c r="A4" t="s">
        <v>76</v>
      </c>
      <c r="B4" t="s">
        <v>68</v>
      </c>
      <c r="C4" t="s">
        <v>71</v>
      </c>
      <c r="D4" t="s">
        <v>105</v>
      </c>
      <c r="E4" t="s">
        <v>37</v>
      </c>
      <c r="F4" t="s">
        <v>77</v>
      </c>
      <c r="G4">
        <v>1.26302</v>
      </c>
      <c r="H4" t="s">
        <v>73</v>
      </c>
      <c r="I4" t="s">
        <v>78</v>
      </c>
      <c r="J4">
        <v>1.26458</v>
      </c>
      <c r="K4" t="s">
        <v>106</v>
      </c>
      <c r="L4" t="s">
        <v>75</v>
      </c>
      <c r="M4" s="127">
        <v>0</v>
      </c>
      <c r="N4" s="9">
        <v>25.3</v>
      </c>
      <c r="O4" s="127">
        <v>-4505</v>
      </c>
    </row>
    <row r="5" spans="1:16">
      <c r="A5" s="105" t="s">
        <v>79</v>
      </c>
      <c r="B5" s="105" t="s">
        <v>68</v>
      </c>
      <c r="C5" s="105" t="s">
        <v>71</v>
      </c>
      <c r="D5" s="105" t="s">
        <v>105</v>
      </c>
      <c r="E5" s="105" t="s">
        <v>37</v>
      </c>
      <c r="F5" s="105" t="s">
        <v>80</v>
      </c>
      <c r="G5" s="105">
        <v>182.61600000000001</v>
      </c>
      <c r="H5" s="105" t="s">
        <v>73</v>
      </c>
      <c r="I5" s="105" t="s">
        <v>81</v>
      </c>
      <c r="J5" s="105">
        <v>182.56399999999999</v>
      </c>
      <c r="K5" s="105" t="s">
        <v>103</v>
      </c>
      <c r="L5" s="105" t="s">
        <v>38</v>
      </c>
      <c r="M5" s="135">
        <v>36.5</v>
      </c>
      <c r="N5" s="138">
        <v>0</v>
      </c>
      <c r="O5" s="132">
        <v>1040</v>
      </c>
    </row>
    <row r="6" spans="1:16">
      <c r="L6" s="39" t="s">
        <v>39</v>
      </c>
      <c r="M6" s="134">
        <v>75</v>
      </c>
      <c r="N6" s="9"/>
      <c r="O6" s="127">
        <f>SUM(O2:O5)</f>
        <v>1947</v>
      </c>
    </row>
    <row r="7" spans="1:16">
      <c r="N7" s="9"/>
    </row>
    <row r="8" spans="1:16">
      <c r="N8" s="9"/>
    </row>
    <row r="10" spans="1:16">
      <c r="L10" s="10"/>
      <c r="M10" s="136"/>
      <c r="N10" s="11"/>
    </row>
    <row r="12" spans="1:16" ht="13.5" customHeight="1" thickBot="1"/>
    <row r="13" spans="1:16" ht="14.25" thickBot="1">
      <c r="C13" s="149" t="s">
        <v>40</v>
      </c>
      <c r="D13" s="150"/>
      <c r="F13" s="158" t="s">
        <v>41</v>
      </c>
      <c r="G13" s="152"/>
      <c r="H13" s="26" t="s">
        <v>42</v>
      </c>
      <c r="I13" s="29" t="s">
        <v>43</v>
      </c>
    </row>
    <row r="14" spans="1:16">
      <c r="C14" s="5" t="s">
        <v>44</v>
      </c>
      <c r="D14" s="153">
        <v>45078</v>
      </c>
      <c r="F14" s="2" t="s">
        <v>82</v>
      </c>
      <c r="G14" s="13">
        <v>1</v>
      </c>
      <c r="H14" s="19"/>
      <c r="I14" s="14">
        <v>1</v>
      </c>
    </row>
    <row r="15" spans="1:16">
      <c r="C15" s="2" t="s">
        <v>45</v>
      </c>
      <c r="D15" s="1">
        <v>0</v>
      </c>
      <c r="F15" s="2" t="s">
        <v>70</v>
      </c>
      <c r="G15" s="13">
        <v>1</v>
      </c>
      <c r="H15" s="20"/>
      <c r="I15" s="14">
        <v>1</v>
      </c>
    </row>
    <row r="16" spans="1:16">
      <c r="C16" s="2" t="s">
        <v>46</v>
      </c>
      <c r="D16" s="1">
        <v>4</v>
      </c>
      <c r="F16" s="2" t="s">
        <v>76</v>
      </c>
      <c r="G16" s="13">
        <v>1</v>
      </c>
      <c r="H16" s="20"/>
      <c r="I16" s="14">
        <v>1</v>
      </c>
    </row>
    <row r="17" spans="3:9">
      <c r="C17" s="2" t="s">
        <v>47</v>
      </c>
      <c r="D17" s="1">
        <v>4</v>
      </c>
      <c r="F17" s="2" t="s">
        <v>79</v>
      </c>
      <c r="G17" s="13">
        <v>1</v>
      </c>
      <c r="H17" s="20"/>
      <c r="I17" s="14">
        <v>1</v>
      </c>
    </row>
    <row r="18" spans="3:9">
      <c r="C18" s="2" t="s">
        <v>48</v>
      </c>
      <c r="D18" s="1">
        <v>2</v>
      </c>
      <c r="F18" s="2"/>
      <c r="G18" s="15"/>
      <c r="H18" s="20"/>
      <c r="I18" s="16"/>
    </row>
    <row r="19" spans="3:9">
      <c r="C19" s="2" t="s">
        <v>49</v>
      </c>
      <c r="D19" s="4">
        <v>2</v>
      </c>
      <c r="F19" s="2"/>
      <c r="G19" s="15"/>
      <c r="H19" s="20"/>
      <c r="I19" s="16"/>
    </row>
    <row r="20" spans="3:9">
      <c r="C20" s="2" t="s">
        <v>50</v>
      </c>
      <c r="D20" s="1">
        <v>0</v>
      </c>
      <c r="F20" s="2"/>
      <c r="G20" s="15"/>
      <c r="H20" s="20"/>
      <c r="I20" s="16"/>
    </row>
    <row r="21" spans="3:9">
      <c r="C21" s="7" t="s">
        <v>51</v>
      </c>
      <c r="D21" s="8">
        <v>0</v>
      </c>
      <c r="F21" s="2"/>
      <c r="G21" s="15"/>
      <c r="H21" s="20"/>
      <c r="I21" s="16"/>
    </row>
    <row r="22" spans="3:9">
      <c r="C22" s="2" t="s">
        <v>52</v>
      </c>
      <c r="D22" s="154">
        <v>11819</v>
      </c>
      <c r="F22" s="2"/>
      <c r="G22" s="15"/>
      <c r="H22" s="20"/>
      <c r="I22" s="16"/>
    </row>
    <row r="23" spans="3:9">
      <c r="C23" s="2" t="s">
        <v>53</v>
      </c>
      <c r="D23" s="155">
        <v>9872</v>
      </c>
      <c r="F23" s="2"/>
      <c r="G23" s="15"/>
      <c r="H23" s="20"/>
      <c r="I23" s="16"/>
    </row>
    <row r="24" spans="3:9">
      <c r="C24" s="2" t="s">
        <v>54</v>
      </c>
      <c r="D24" s="156">
        <f>D22-D23</f>
        <v>1947</v>
      </c>
      <c r="F24" s="5"/>
      <c r="G24" s="13"/>
      <c r="H24" s="19"/>
      <c r="I24" s="14"/>
    </row>
    <row r="25" spans="3:9">
      <c r="C25" s="2" t="s">
        <v>15</v>
      </c>
      <c r="D25" s="157">
        <v>5909.5</v>
      </c>
      <c r="F25" s="2"/>
      <c r="G25" s="15"/>
      <c r="H25" s="20"/>
      <c r="I25" s="16"/>
    </row>
    <row r="26" spans="3:9">
      <c r="C26" s="2" t="s">
        <v>16</v>
      </c>
      <c r="D26" s="157">
        <v>4936</v>
      </c>
      <c r="F26" s="2"/>
      <c r="G26" s="15"/>
      <c r="H26" s="20"/>
      <c r="I26" s="16"/>
    </row>
    <row r="27" spans="3:9">
      <c r="C27" s="2" t="s">
        <v>55</v>
      </c>
      <c r="D27" s="1">
        <v>0</v>
      </c>
      <c r="F27" s="2"/>
      <c r="G27" s="15"/>
      <c r="H27" s="20"/>
      <c r="I27" s="16"/>
    </row>
    <row r="28" spans="3:9">
      <c r="C28" s="2" t="s">
        <v>56</v>
      </c>
      <c r="D28" s="1">
        <v>2</v>
      </c>
      <c r="F28" s="2"/>
      <c r="G28" s="15"/>
      <c r="H28" s="20"/>
      <c r="I28" s="16"/>
    </row>
    <row r="29" spans="3:9">
      <c r="C29" s="2" t="s">
        <v>57</v>
      </c>
      <c r="D29" s="12">
        <v>37.5</v>
      </c>
      <c r="F29" s="2"/>
      <c r="G29" s="15"/>
      <c r="H29" s="20"/>
      <c r="I29" s="16"/>
    </row>
    <row r="30" spans="3:9">
      <c r="C30" s="3" t="s">
        <v>14</v>
      </c>
      <c r="D30" s="6">
        <v>0.5</v>
      </c>
      <c r="F30" s="2"/>
      <c r="G30" s="15"/>
      <c r="H30" s="20"/>
      <c r="I30" s="16"/>
    </row>
    <row r="31" spans="3:9">
      <c r="F31" s="2"/>
      <c r="G31" s="15"/>
      <c r="H31" s="20"/>
      <c r="I31" s="16"/>
    </row>
    <row r="32" spans="3:9">
      <c r="F32" s="3"/>
      <c r="G32" s="17"/>
      <c r="H32" s="21"/>
      <c r="I32" s="18"/>
    </row>
    <row r="33" spans="6:10">
      <c r="F33" s="36" t="s">
        <v>39</v>
      </c>
      <c r="G33" s="40">
        <f>SUM(G14:G32)</f>
        <v>4</v>
      </c>
      <c r="H33" s="40">
        <f>SUM(H14:H32)</f>
        <v>0</v>
      </c>
      <c r="I33" s="40">
        <f>SUM(I14:I32)</f>
        <v>4</v>
      </c>
    </row>
    <row r="36" spans="6:10">
      <c r="F36" s="151" t="s">
        <v>58</v>
      </c>
      <c r="G36" s="152"/>
      <c r="H36" s="26" t="s">
        <v>42</v>
      </c>
      <c r="I36" s="27" t="s">
        <v>43</v>
      </c>
      <c r="J36" s="28" t="s">
        <v>59</v>
      </c>
    </row>
    <row r="37" spans="6:10">
      <c r="F37" s="5" t="s">
        <v>60</v>
      </c>
      <c r="G37" s="13">
        <v>0</v>
      </c>
      <c r="H37" s="19">
        <v>0</v>
      </c>
      <c r="I37" s="23">
        <v>0</v>
      </c>
      <c r="J37" s="24">
        <v>0</v>
      </c>
    </row>
    <row r="38" spans="6:10">
      <c r="F38" s="2" t="s">
        <v>61</v>
      </c>
      <c r="G38" s="15">
        <v>0</v>
      </c>
      <c r="H38" s="15">
        <v>0</v>
      </c>
      <c r="I38" s="20">
        <v>0</v>
      </c>
      <c r="J38" s="25">
        <v>0</v>
      </c>
    </row>
    <row r="39" spans="6:10">
      <c r="F39" s="2" t="s">
        <v>62</v>
      </c>
      <c r="G39" s="15">
        <v>0</v>
      </c>
      <c r="H39" s="15">
        <v>0</v>
      </c>
      <c r="I39" s="20">
        <v>0</v>
      </c>
      <c r="J39" s="25">
        <v>0</v>
      </c>
    </row>
    <row r="40" spans="6:10">
      <c r="F40" s="2" t="s">
        <v>63</v>
      </c>
      <c r="G40" s="15">
        <v>0</v>
      </c>
      <c r="H40" s="15">
        <v>0</v>
      </c>
      <c r="I40" s="20">
        <v>0</v>
      </c>
      <c r="J40" s="25">
        <v>0</v>
      </c>
    </row>
    <row r="41" spans="6:10">
      <c r="F41" s="31" t="s">
        <v>64</v>
      </c>
      <c r="G41" s="32">
        <v>0</v>
      </c>
      <c r="H41" s="32">
        <v>0</v>
      </c>
      <c r="I41" s="33">
        <v>0</v>
      </c>
      <c r="J41" s="34">
        <v>0</v>
      </c>
    </row>
    <row r="42" spans="6:10">
      <c r="F42" s="30" t="s">
        <v>39</v>
      </c>
      <c r="G42" s="30"/>
      <c r="H42" s="30"/>
      <c r="I42" s="35"/>
      <c r="J42" s="120">
        <f>SUM(J37:J41)</f>
        <v>0</v>
      </c>
    </row>
  </sheetData>
  <mergeCells count="3">
    <mergeCell ref="C13:D13"/>
    <mergeCell ref="F13:G13"/>
    <mergeCell ref="F36:G36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6226D-23B7-4153-861F-12AA50F61D00}">
  <dimension ref="A1:P45"/>
  <sheetViews>
    <sheetView topLeftCell="A28" zoomScaleSheetLayoutView="100" workbookViewId="0">
      <pane activePane="bottomRight" state="frozen"/>
      <selection activeCell="K34" sqref="K34"/>
    </sheetView>
  </sheetViews>
  <sheetFormatPr defaultColWidth="10" defaultRowHeight="13.5" customHeight="1"/>
  <cols>
    <col min="1" max="1" width="9.625" customWidth="1"/>
    <col min="2" max="2" width="6.375" customWidth="1"/>
    <col min="3" max="3" width="10.625" customWidth="1"/>
    <col min="4" max="4" width="12.12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22.375" customWidth="1"/>
    <col min="12" max="12" width="9" customWidth="1"/>
    <col min="13" max="13" width="10" style="134"/>
    <col min="15" max="15" width="15.875" style="127" customWidth="1"/>
  </cols>
  <sheetData>
    <row r="1" spans="1:16" ht="14.25" thickBot="1">
      <c r="A1" s="37" t="s">
        <v>22</v>
      </c>
      <c r="B1" s="38" t="s">
        <v>23</v>
      </c>
      <c r="C1" s="38" t="s">
        <v>24</v>
      </c>
      <c r="D1" s="38" t="s">
        <v>25</v>
      </c>
      <c r="E1" s="38" t="s">
        <v>26</v>
      </c>
      <c r="F1" s="38" t="s">
        <v>27</v>
      </c>
      <c r="G1" s="38" t="s">
        <v>28</v>
      </c>
      <c r="H1" s="38" t="s">
        <v>29</v>
      </c>
      <c r="I1" s="38" t="s">
        <v>30</v>
      </c>
      <c r="J1" s="38" t="s">
        <v>31</v>
      </c>
      <c r="K1" s="38" t="s">
        <v>32</v>
      </c>
      <c r="L1" s="38" t="s">
        <v>33</v>
      </c>
      <c r="M1" s="133" t="s">
        <v>34</v>
      </c>
      <c r="N1" s="121" t="s">
        <v>35</v>
      </c>
      <c r="O1" s="128" t="s">
        <v>36</v>
      </c>
    </row>
    <row r="2" spans="1:16">
      <c r="A2" t="s">
        <v>82</v>
      </c>
      <c r="B2" t="s">
        <v>68</v>
      </c>
      <c r="C2" t="s">
        <v>71</v>
      </c>
      <c r="D2" t="s">
        <v>105</v>
      </c>
      <c r="E2" t="s">
        <v>37</v>
      </c>
      <c r="F2" t="s">
        <v>83</v>
      </c>
      <c r="G2">
        <v>1919.21</v>
      </c>
      <c r="H2" t="s">
        <v>73</v>
      </c>
      <c r="I2" t="s">
        <v>87</v>
      </c>
      <c r="J2">
        <v>1920.28</v>
      </c>
      <c r="K2" t="s">
        <v>104</v>
      </c>
      <c r="L2" t="s">
        <v>75</v>
      </c>
      <c r="M2" s="127">
        <v>0</v>
      </c>
      <c r="N2" s="9">
        <v>10.7</v>
      </c>
      <c r="O2" s="127">
        <v>-3075</v>
      </c>
    </row>
    <row r="3" spans="1:16">
      <c r="A3" t="s">
        <v>85</v>
      </c>
      <c r="B3" t="s">
        <v>86</v>
      </c>
      <c r="C3" t="s">
        <v>71</v>
      </c>
      <c r="D3" t="s">
        <v>105</v>
      </c>
      <c r="E3" t="s">
        <v>37</v>
      </c>
      <c r="F3" t="s">
        <v>88</v>
      </c>
      <c r="G3">
        <v>143.733</v>
      </c>
      <c r="H3" t="s">
        <v>73</v>
      </c>
      <c r="I3" t="s">
        <v>89</v>
      </c>
      <c r="J3">
        <v>143.49799999999999</v>
      </c>
      <c r="K3" t="s">
        <v>106</v>
      </c>
      <c r="L3" t="s">
        <v>75</v>
      </c>
      <c r="M3" s="127">
        <v>0</v>
      </c>
      <c r="N3" s="9">
        <v>23.5</v>
      </c>
      <c r="O3" s="127">
        <v>-4700</v>
      </c>
    </row>
    <row r="4" spans="1:16">
      <c r="A4" t="s">
        <v>84</v>
      </c>
      <c r="B4" t="s">
        <v>86</v>
      </c>
      <c r="C4" t="s">
        <v>71</v>
      </c>
      <c r="D4" t="s">
        <v>105</v>
      </c>
      <c r="E4" t="s">
        <v>37</v>
      </c>
      <c r="F4" t="s">
        <v>90</v>
      </c>
      <c r="G4" s="129">
        <v>143.5</v>
      </c>
      <c r="H4" t="s">
        <v>37</v>
      </c>
      <c r="I4" t="s">
        <v>91</v>
      </c>
      <c r="J4">
        <v>143.249</v>
      </c>
      <c r="K4" t="s">
        <v>106</v>
      </c>
      <c r="L4" t="s">
        <v>75</v>
      </c>
      <c r="M4" s="127">
        <v>0</v>
      </c>
      <c r="N4" s="9">
        <v>25.1</v>
      </c>
      <c r="O4" s="127">
        <v>-5020</v>
      </c>
    </row>
    <row r="5" spans="1:16">
      <c r="A5" t="s">
        <v>93</v>
      </c>
      <c r="B5" t="s">
        <v>86</v>
      </c>
      <c r="C5" t="s">
        <v>71</v>
      </c>
      <c r="D5" t="s">
        <v>105</v>
      </c>
      <c r="E5" t="s">
        <v>37</v>
      </c>
      <c r="F5" t="s">
        <v>94</v>
      </c>
      <c r="G5" s="130">
        <v>0.85629999999999995</v>
      </c>
      <c r="H5" t="s">
        <v>37</v>
      </c>
      <c r="I5" t="s">
        <v>96</v>
      </c>
      <c r="J5">
        <v>0</v>
      </c>
      <c r="K5" t="s">
        <v>103</v>
      </c>
      <c r="L5" s="49" t="s">
        <v>95</v>
      </c>
      <c r="M5" s="127">
        <v>0</v>
      </c>
      <c r="N5" s="161">
        <v>0</v>
      </c>
      <c r="O5" s="127">
        <v>0</v>
      </c>
    </row>
    <row r="6" spans="1:16">
      <c r="A6" t="s">
        <v>93</v>
      </c>
      <c r="B6" t="s">
        <v>86</v>
      </c>
      <c r="C6" t="s">
        <v>71</v>
      </c>
      <c r="D6" t="s">
        <v>105</v>
      </c>
      <c r="E6" t="s">
        <v>37</v>
      </c>
      <c r="F6" t="s">
        <v>96</v>
      </c>
      <c r="G6">
        <v>0.85563999999999996</v>
      </c>
      <c r="H6" t="s">
        <v>37</v>
      </c>
      <c r="I6" t="s">
        <v>98</v>
      </c>
      <c r="J6">
        <v>0.85626999999999998</v>
      </c>
      <c r="K6" t="s">
        <v>106</v>
      </c>
      <c r="L6" t="s">
        <v>38</v>
      </c>
      <c r="M6" s="159">
        <v>6.3</v>
      </c>
      <c r="N6" s="161">
        <v>0</v>
      </c>
      <c r="O6" s="127">
        <v>2299</v>
      </c>
    </row>
    <row r="7" spans="1:16">
      <c r="A7" t="s">
        <v>92</v>
      </c>
      <c r="B7" t="s">
        <v>86</v>
      </c>
      <c r="C7" t="s">
        <v>71</v>
      </c>
      <c r="D7" t="s">
        <v>105</v>
      </c>
      <c r="E7" t="s">
        <v>37</v>
      </c>
      <c r="F7" t="s">
        <v>99</v>
      </c>
      <c r="G7">
        <v>0.85538000000000003</v>
      </c>
      <c r="H7" t="s">
        <v>37</v>
      </c>
      <c r="I7" t="s">
        <v>97</v>
      </c>
      <c r="J7">
        <v>0.85624999999999996</v>
      </c>
      <c r="K7" t="s">
        <v>106</v>
      </c>
      <c r="L7" t="s">
        <v>38</v>
      </c>
      <c r="M7" s="159">
        <v>8.6999999999999993</v>
      </c>
      <c r="N7" s="161">
        <v>0</v>
      </c>
      <c r="O7" s="127">
        <v>3175</v>
      </c>
    </row>
    <row r="8" spans="1:16">
      <c r="A8" s="105" t="s">
        <v>92</v>
      </c>
      <c r="B8" s="105" t="s">
        <v>86</v>
      </c>
      <c r="C8" s="105" t="s">
        <v>71</v>
      </c>
      <c r="D8" s="105" t="s">
        <v>105</v>
      </c>
      <c r="E8" s="105" t="s">
        <v>37</v>
      </c>
      <c r="F8" s="105" t="s">
        <v>100</v>
      </c>
      <c r="G8" s="131">
        <v>0.85529999999999995</v>
      </c>
      <c r="H8" s="105" t="s">
        <v>37</v>
      </c>
      <c r="I8" s="105" t="s">
        <v>98</v>
      </c>
      <c r="J8" s="105">
        <v>0.85626000000000002</v>
      </c>
      <c r="K8" s="105" t="s">
        <v>106</v>
      </c>
      <c r="L8" s="105" t="s">
        <v>38</v>
      </c>
      <c r="M8" s="163">
        <v>9.6</v>
      </c>
      <c r="N8" s="162">
        <v>0</v>
      </c>
      <c r="O8" s="132">
        <v>3503</v>
      </c>
    </row>
    <row r="9" spans="1:16">
      <c r="L9" s="39" t="s">
        <v>39</v>
      </c>
      <c r="M9" s="159">
        <f>SUM(M2:M8)</f>
        <v>24.6</v>
      </c>
      <c r="N9" s="159">
        <f>SUM(N2:N8)</f>
        <v>59.300000000000004</v>
      </c>
      <c r="O9" s="160">
        <f>SUM(O2:O8)</f>
        <v>-3818</v>
      </c>
      <c r="P9" s="137"/>
    </row>
    <row r="10" spans="1:16">
      <c r="N10" s="9"/>
    </row>
    <row r="11" spans="1:16">
      <c r="N11" s="9"/>
    </row>
    <row r="13" spans="1:16">
      <c r="L13" s="10"/>
      <c r="M13" s="136"/>
      <c r="N13" s="11"/>
    </row>
    <row r="16" spans="1:16" ht="14.25" thickBot="1">
      <c r="C16" s="149" t="s">
        <v>40</v>
      </c>
      <c r="D16" s="150"/>
      <c r="F16" s="151" t="s">
        <v>41</v>
      </c>
      <c r="G16" s="152"/>
      <c r="H16" s="26" t="s">
        <v>42</v>
      </c>
      <c r="I16" s="29" t="s">
        <v>43</v>
      </c>
    </row>
    <row r="17" spans="3:9">
      <c r="C17" s="5" t="s">
        <v>44</v>
      </c>
      <c r="D17" s="164">
        <v>45108</v>
      </c>
      <c r="F17" s="173" t="s">
        <v>82</v>
      </c>
      <c r="G17" s="13">
        <v>1</v>
      </c>
      <c r="H17" s="19">
        <v>0</v>
      </c>
      <c r="I17" s="22">
        <v>1</v>
      </c>
    </row>
    <row r="18" spans="3:9">
      <c r="C18" s="2" t="s">
        <v>45</v>
      </c>
      <c r="D18" s="16">
        <v>6</v>
      </c>
      <c r="F18" s="2" t="s">
        <v>85</v>
      </c>
      <c r="G18" s="15">
        <v>2</v>
      </c>
      <c r="H18" s="20">
        <v>2</v>
      </c>
      <c r="I18" s="16">
        <v>0</v>
      </c>
    </row>
    <row r="19" spans="3:9">
      <c r="C19" s="2" t="s">
        <v>46</v>
      </c>
      <c r="D19" s="16">
        <v>1</v>
      </c>
      <c r="F19" s="2" t="s">
        <v>93</v>
      </c>
      <c r="G19" s="15">
        <v>4</v>
      </c>
      <c r="H19" s="20">
        <v>4</v>
      </c>
      <c r="I19" s="16">
        <v>0</v>
      </c>
    </row>
    <row r="20" spans="3:9">
      <c r="C20" s="2" t="s">
        <v>47</v>
      </c>
      <c r="D20" s="16">
        <v>7</v>
      </c>
      <c r="F20" s="2"/>
      <c r="G20" s="15"/>
      <c r="H20" s="20"/>
      <c r="I20" s="16"/>
    </row>
    <row r="21" spans="3:9">
      <c r="C21" s="2" t="s">
        <v>48</v>
      </c>
      <c r="D21" s="16">
        <v>3</v>
      </c>
      <c r="F21" s="2"/>
      <c r="G21" s="15"/>
      <c r="H21" s="20"/>
      <c r="I21" s="16"/>
    </row>
    <row r="22" spans="3:9">
      <c r="C22" s="2" t="s">
        <v>49</v>
      </c>
      <c r="D22" s="165">
        <v>3</v>
      </c>
      <c r="F22" s="2"/>
      <c r="G22" s="15"/>
      <c r="H22" s="20"/>
      <c r="I22" s="16"/>
    </row>
    <row r="23" spans="3:9">
      <c r="C23" s="2" t="s">
        <v>50</v>
      </c>
      <c r="D23" s="16">
        <v>1</v>
      </c>
      <c r="F23" s="2"/>
      <c r="G23" s="15"/>
      <c r="H23" s="20"/>
      <c r="I23" s="16"/>
    </row>
    <row r="24" spans="3:9">
      <c r="C24" s="7" t="s">
        <v>51</v>
      </c>
      <c r="D24" s="166">
        <v>0</v>
      </c>
      <c r="F24" s="2"/>
      <c r="G24" s="15"/>
      <c r="H24" s="20"/>
      <c r="I24" s="16"/>
    </row>
    <row r="25" spans="3:9">
      <c r="C25" s="2" t="s">
        <v>52</v>
      </c>
      <c r="D25" s="168">
        <v>8977</v>
      </c>
      <c r="F25" s="2"/>
      <c r="G25" s="15"/>
      <c r="H25" s="20"/>
      <c r="I25" s="16"/>
    </row>
    <row r="26" spans="3:9">
      <c r="C26" s="2" t="s">
        <v>53</v>
      </c>
      <c r="D26" s="169">
        <v>12795</v>
      </c>
      <c r="F26" s="2"/>
      <c r="G26" s="15"/>
      <c r="H26" s="20"/>
      <c r="I26" s="16"/>
    </row>
    <row r="27" spans="3:9">
      <c r="C27" s="2" t="s">
        <v>54</v>
      </c>
      <c r="D27" s="170">
        <f>D25-D26</f>
        <v>-3818</v>
      </c>
      <c r="F27" s="5"/>
      <c r="G27" s="13"/>
      <c r="H27" s="19"/>
      <c r="I27" s="14"/>
    </row>
    <row r="28" spans="3:9">
      <c r="C28" s="2" t="s">
        <v>15</v>
      </c>
      <c r="D28" s="171">
        <v>2992.3</v>
      </c>
      <c r="F28" s="2"/>
      <c r="G28" s="15"/>
      <c r="H28" s="20"/>
      <c r="I28" s="16"/>
    </row>
    <row r="29" spans="3:9">
      <c r="C29" s="2" t="s">
        <v>16</v>
      </c>
      <c r="D29" s="168">
        <v>4265</v>
      </c>
      <c r="F29" s="2"/>
      <c r="G29" s="15"/>
      <c r="H29" s="20"/>
      <c r="I29" s="16"/>
    </row>
    <row r="30" spans="3:9">
      <c r="C30" s="2" t="s">
        <v>55</v>
      </c>
      <c r="D30" s="16">
        <v>127</v>
      </c>
      <c r="F30" s="2"/>
      <c r="G30" s="15"/>
      <c r="H30" s="20"/>
      <c r="I30" s="16"/>
    </row>
    <row r="31" spans="3:9">
      <c r="C31" s="2" t="s">
        <v>56</v>
      </c>
      <c r="D31" s="16">
        <v>3</v>
      </c>
      <c r="F31" s="2"/>
      <c r="G31" s="15"/>
      <c r="H31" s="20"/>
      <c r="I31" s="16"/>
    </row>
    <row r="32" spans="3:9">
      <c r="C32" s="2" t="s">
        <v>57</v>
      </c>
      <c r="D32" s="172">
        <v>3</v>
      </c>
      <c r="F32" s="2"/>
      <c r="G32" s="15"/>
      <c r="H32" s="20"/>
      <c r="I32" s="16"/>
    </row>
    <row r="33" spans="3:10" ht="14.25" thickBot="1">
      <c r="C33" s="3" t="s">
        <v>14</v>
      </c>
      <c r="D33" s="167">
        <v>0.5</v>
      </c>
      <c r="F33" s="2"/>
      <c r="G33" s="15"/>
      <c r="H33" s="20"/>
      <c r="I33" s="16"/>
    </row>
    <row r="34" spans="3:10">
      <c r="F34" s="2"/>
      <c r="G34" s="15"/>
      <c r="H34" s="20"/>
      <c r="I34" s="16"/>
    </row>
    <row r="35" spans="3:10" ht="14.25" thickBot="1">
      <c r="F35" s="3"/>
      <c r="G35" s="17"/>
      <c r="H35" s="21"/>
      <c r="I35" s="18"/>
    </row>
    <row r="36" spans="3:10" ht="14.25" thickBot="1">
      <c r="F36" s="36" t="s">
        <v>39</v>
      </c>
      <c r="G36" s="40">
        <f>SUM(G17:G35)</f>
        <v>7</v>
      </c>
      <c r="H36" s="40">
        <f>SUM(H17:H35)</f>
        <v>6</v>
      </c>
      <c r="I36" s="40">
        <f>SUM(I17:I35)</f>
        <v>1</v>
      </c>
    </row>
    <row r="39" spans="3:10" ht="14.25" thickBot="1">
      <c r="F39" s="151" t="s">
        <v>58</v>
      </c>
      <c r="G39" s="152"/>
      <c r="H39" s="26" t="s">
        <v>42</v>
      </c>
      <c r="I39" s="27" t="s">
        <v>43</v>
      </c>
      <c r="J39" s="28" t="s">
        <v>59</v>
      </c>
    </row>
    <row r="40" spans="3:10">
      <c r="F40" s="5" t="s">
        <v>60</v>
      </c>
      <c r="G40" s="13">
        <v>0</v>
      </c>
      <c r="H40" s="19">
        <v>0</v>
      </c>
      <c r="I40" s="23">
        <v>0</v>
      </c>
      <c r="J40" s="24">
        <v>0</v>
      </c>
    </row>
    <row r="41" spans="3:10">
      <c r="F41" s="2" t="s">
        <v>61</v>
      </c>
      <c r="G41" s="15">
        <v>0</v>
      </c>
      <c r="H41" s="15">
        <v>0</v>
      </c>
      <c r="I41" s="20">
        <v>0</v>
      </c>
      <c r="J41" s="25">
        <v>0</v>
      </c>
    </row>
    <row r="42" spans="3:10">
      <c r="F42" s="2" t="s">
        <v>62</v>
      </c>
      <c r="G42" s="15">
        <v>0</v>
      </c>
      <c r="H42" s="15">
        <v>0</v>
      </c>
      <c r="I42" s="20">
        <v>0</v>
      </c>
      <c r="J42" s="25">
        <v>0</v>
      </c>
    </row>
    <row r="43" spans="3:10">
      <c r="F43" s="2" t="s">
        <v>63</v>
      </c>
      <c r="G43" s="15">
        <v>0</v>
      </c>
      <c r="H43" s="15">
        <v>0</v>
      </c>
      <c r="I43" s="20">
        <v>0</v>
      </c>
      <c r="J43" s="25">
        <v>0</v>
      </c>
    </row>
    <row r="44" spans="3:10" ht="14.25" thickBot="1">
      <c r="F44" s="31" t="s">
        <v>64</v>
      </c>
      <c r="G44" s="32">
        <v>0</v>
      </c>
      <c r="H44" s="32">
        <v>0</v>
      </c>
      <c r="I44" s="33">
        <v>0</v>
      </c>
      <c r="J44" s="34">
        <v>0</v>
      </c>
    </row>
    <row r="45" spans="3:10" ht="14.25" thickBot="1">
      <c r="F45" s="30" t="s">
        <v>39</v>
      </c>
      <c r="G45" s="30"/>
      <c r="H45" s="30"/>
      <c r="I45" s="35"/>
      <c r="J45" s="120">
        <f>SUM(J40:J44)</f>
        <v>0</v>
      </c>
    </row>
  </sheetData>
  <mergeCells count="3">
    <mergeCell ref="C16:D16"/>
    <mergeCell ref="F16:G16"/>
    <mergeCell ref="F39:G39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zoomScaleSheetLayoutView="100" workbookViewId="0">
      <selection activeCell="B3" sqref="B3"/>
    </sheetView>
  </sheetViews>
  <sheetFormatPr defaultColWidth="8.875" defaultRowHeight="13.5"/>
  <sheetData/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"/>
  <sheetViews>
    <sheetView zoomScaleSheetLayoutView="100" workbookViewId="0">
      <selection activeCell="B12" sqref="B12"/>
    </sheetView>
  </sheetViews>
  <sheetFormatPr defaultColWidth="8.875" defaultRowHeight="13.5"/>
  <sheetData>
    <row r="1" spans="1:9">
      <c r="A1" s="123" t="s">
        <v>65</v>
      </c>
      <c r="B1" s="124"/>
      <c r="C1" s="124"/>
      <c r="D1" s="124"/>
      <c r="E1" s="124"/>
      <c r="F1" s="124"/>
      <c r="G1" s="124"/>
      <c r="H1" s="124"/>
      <c r="I1" s="122"/>
    </row>
    <row r="2" spans="1:9">
      <c r="A2" s="125" t="s">
        <v>66</v>
      </c>
      <c r="B2" s="126"/>
      <c r="C2" s="126"/>
      <c r="D2" s="126"/>
      <c r="E2" s="126"/>
      <c r="F2" s="126"/>
      <c r="G2" s="126"/>
      <c r="H2" s="126"/>
      <c r="I2" s="122"/>
    </row>
    <row r="3" spans="1:9">
      <c r="A3" s="122"/>
      <c r="D3" s="122"/>
    </row>
    <row r="7" spans="1:9">
      <c r="A7" t="s">
        <v>67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2023年6月</vt:lpstr>
      <vt:lpstr>2023年7月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八巻修一</cp:lastModifiedBy>
  <cp:revision/>
  <cp:lastPrinted>1899-12-30T00:00:00Z</cp:lastPrinted>
  <dcterms:created xsi:type="dcterms:W3CDTF">2013-10-09T23:04:08Z</dcterms:created>
  <dcterms:modified xsi:type="dcterms:W3CDTF">2023-07-22T14:05:02Z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