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eruh\Documents\"/>
    </mc:Choice>
  </mc:AlternateContent>
  <xr:revisionPtr revIDLastSave="0" documentId="13_ncr:1_{E8C642BE-091D-46D6-A8CA-A3D493F9E2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ルール＆合計" sheetId="1" r:id="rId1"/>
    <sheet name="2023年7月" sheetId="6" r:id="rId2"/>
    <sheet name="2023年8月" sheetId="10" r:id="rId3"/>
    <sheet name="画像" sheetId="7" r:id="rId4"/>
    <sheet name="気づき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G49" i="6"/>
  <c r="H49" i="6"/>
  <c r="I49" i="6"/>
  <c r="J58" i="6"/>
  <c r="G54" i="10"/>
  <c r="H54" i="10"/>
  <c r="I54" i="10"/>
  <c r="J63" i="10"/>
  <c r="D8" i="1"/>
  <c r="G8" i="1"/>
  <c r="G17" i="1" s="1"/>
  <c r="I8" i="1"/>
  <c r="J8" i="1"/>
  <c r="J17" i="1" s="1"/>
  <c r="L8" i="1"/>
  <c r="L17" i="1" s="1"/>
  <c r="D9" i="1"/>
  <c r="G9" i="1"/>
  <c r="H9" i="1" s="1"/>
  <c r="I9" i="1"/>
  <c r="J9" i="1"/>
  <c r="K9" i="1" s="1"/>
  <c r="L9" i="1"/>
  <c r="D10" i="1"/>
  <c r="G10" i="1"/>
  <c r="H10" i="1" s="1"/>
  <c r="I10" i="1"/>
  <c r="J10" i="1"/>
  <c r="K10" i="1"/>
  <c r="L10" i="1"/>
  <c r="D11" i="1"/>
  <c r="G11" i="1"/>
  <c r="H11" i="1"/>
  <c r="I11" i="1"/>
  <c r="J11" i="1"/>
  <c r="K11" i="1"/>
  <c r="L11" i="1"/>
  <c r="D12" i="1"/>
  <c r="G12" i="1"/>
  <c r="H12" i="1"/>
  <c r="I12" i="1"/>
  <c r="K12" i="1" s="1"/>
  <c r="J12" i="1"/>
  <c r="L12" i="1"/>
  <c r="D13" i="1"/>
  <c r="G13" i="1"/>
  <c r="H13" i="1"/>
  <c r="I13" i="1"/>
  <c r="K13" i="1"/>
  <c r="J13" i="1"/>
  <c r="L13" i="1"/>
  <c r="D14" i="1"/>
  <c r="G14" i="1"/>
  <c r="H14" i="1" s="1"/>
  <c r="I14" i="1"/>
  <c r="J14" i="1"/>
  <c r="K14" i="1"/>
  <c r="L14" i="1"/>
  <c r="D15" i="1"/>
  <c r="G15" i="1"/>
  <c r="H15" i="1"/>
  <c r="I15" i="1"/>
  <c r="J15" i="1"/>
  <c r="K15" i="1"/>
  <c r="L15" i="1"/>
  <c r="D16" i="1"/>
  <c r="G16" i="1"/>
  <c r="H16" i="1"/>
  <c r="I16" i="1"/>
  <c r="K16" i="1" s="1"/>
  <c r="J16" i="1"/>
  <c r="L16" i="1"/>
  <c r="B17" i="1"/>
  <c r="C17" i="1"/>
  <c r="E17" i="1"/>
  <c r="F17" i="1"/>
  <c r="H8" i="1" l="1"/>
  <c r="H17" i="1" s="1"/>
  <c r="K8" i="1"/>
  <c r="K17" i="1" s="1"/>
  <c r="I17" i="1"/>
  <c r="D17" i="1"/>
  <c r="G3" i="1" s="1"/>
</calcChain>
</file>

<file path=xl/sharedStrings.xml><?xml version="1.0" encoding="utf-8"?>
<sst xmlns="http://schemas.openxmlformats.org/spreadsheetml/2006/main" count="245" uniqueCount="121">
  <si>
    <t>※入力</t>
  </si>
  <si>
    <t>初期資金</t>
  </si>
  <si>
    <t>スタート日</t>
  </si>
  <si>
    <t>損切り</t>
  </si>
  <si>
    <t>資金増減</t>
  </si>
  <si>
    <t>トータル集計</t>
  </si>
  <si>
    <t>集計</t>
  </si>
  <si>
    <t>利益合計</t>
  </si>
  <si>
    <t>損失合計</t>
  </si>
  <si>
    <t>損益</t>
  </si>
  <si>
    <t>利益トレード
回数</t>
  </si>
  <si>
    <t>損失トレード
回数</t>
  </si>
  <si>
    <t>総トレード
回数</t>
  </si>
  <si>
    <t>勝率</t>
  </si>
  <si>
    <t>平均利益</t>
  </si>
  <si>
    <t>平均損失</t>
  </si>
  <si>
    <t>平均利益
/平均損失</t>
  </si>
  <si>
    <t>総利益
/総損失(PF)</t>
  </si>
  <si>
    <t>2014年　　合計</t>
  </si>
  <si>
    <t>※リスクリワードレシオ</t>
  </si>
  <si>
    <t>※プロフィットファクター</t>
  </si>
  <si>
    <t>通貨ペア</t>
  </si>
  <si>
    <t>売買</t>
  </si>
  <si>
    <t>数量</t>
  </si>
  <si>
    <t>エントリー手法</t>
  </si>
  <si>
    <t>時間足</t>
  </si>
  <si>
    <t>エントリー日時</t>
  </si>
  <si>
    <t>エントリー価格</t>
  </si>
  <si>
    <t>決済時間足</t>
  </si>
  <si>
    <t>決済日時</t>
  </si>
  <si>
    <t>決済価格</t>
  </si>
  <si>
    <t>決済手法</t>
  </si>
  <si>
    <t>結果</t>
  </si>
  <si>
    <t>利益pips</t>
  </si>
  <si>
    <t>損失pips</t>
  </si>
  <si>
    <t>金額　</t>
  </si>
  <si>
    <t>USD/JPY</t>
  </si>
  <si>
    <t>1万通貨</t>
  </si>
  <si>
    <t>ストップ切り上げ</t>
  </si>
  <si>
    <t>勝ち</t>
  </si>
  <si>
    <t>合計</t>
  </si>
  <si>
    <t>トレード詳細データ</t>
  </si>
  <si>
    <t>通貨ペア別エントリー回数</t>
  </si>
  <si>
    <t>Buy</t>
  </si>
  <si>
    <t>Sell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</si>
  <si>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</si>
  <si>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</si>
  <si>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</si>
  <si>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</si>
  <si>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</si>
  <si>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</si>
  <si>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</si>
  <si>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</si>
  <si>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</si>
  <si>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</si>
  <si>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</si>
  <si>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最大連勝数</t>
  </si>
  <si>
    <t>最大連敗数</t>
  </si>
  <si>
    <t>最大DD(pips)</t>
  </si>
  <si>
    <t>エントリー手法別エントリー回数</t>
  </si>
  <si>
    <t>損益pips</t>
  </si>
  <si>
    <t>リベンジャーズ</t>
  </si>
  <si>
    <t>PAリベンジャーズ</t>
  </si>
  <si>
    <t>TJK</t>
  </si>
  <si>
    <t>HIS +1010</t>
  </si>
  <si>
    <t>RF +1010</t>
  </si>
  <si>
    <t>１．今、のあなたの現状を書いてください。</t>
  </si>
  <si>
    <t>（投資歴はどれくらいなのか、現状は勝てているのか負けているか？など）</t>
  </si>
  <si>
    <t>気づき：</t>
  </si>
  <si>
    <t>現在資金</t>
    <phoneticPr fontId="13"/>
  </si>
  <si>
    <t>売り</t>
    <rPh sb="0" eb="1">
      <t>ウ</t>
    </rPh>
    <phoneticPr fontId="13"/>
  </si>
  <si>
    <t>2023.07.0714：28</t>
    <phoneticPr fontId="13"/>
  </si>
  <si>
    <t>2023.07.0718：38</t>
    <phoneticPr fontId="13"/>
  </si>
  <si>
    <t>4Ｈ足</t>
    <rPh sb="2" eb="3">
      <t>アシ</t>
    </rPh>
    <phoneticPr fontId="13"/>
  </si>
  <si>
    <t>USD/JPY</t>
    <phoneticPr fontId="13"/>
  </si>
  <si>
    <t>買い</t>
    <rPh sb="0" eb="1">
      <t>カ</t>
    </rPh>
    <phoneticPr fontId="13"/>
  </si>
  <si>
    <t>1万通過</t>
    <rPh sb="1" eb="2">
      <t>マン</t>
    </rPh>
    <rPh sb="2" eb="4">
      <t>ツウカ</t>
    </rPh>
    <phoneticPr fontId="13"/>
  </si>
  <si>
    <t>1分足</t>
    <rPh sb="1" eb="2">
      <t>フン</t>
    </rPh>
    <rPh sb="2" eb="3">
      <t>アシ</t>
    </rPh>
    <phoneticPr fontId="13"/>
  </si>
  <si>
    <t>2023.07.12.13.11</t>
    <phoneticPr fontId="13"/>
  </si>
  <si>
    <t>2023.07.1213.19</t>
    <phoneticPr fontId="13"/>
  </si>
  <si>
    <t>ストップ切り上げ</t>
    <phoneticPr fontId="13"/>
  </si>
  <si>
    <t>勝ち</t>
    <rPh sb="0" eb="1">
      <t>カ</t>
    </rPh>
    <phoneticPr fontId="13"/>
  </si>
  <si>
    <t>ＥＢ</t>
    <phoneticPr fontId="13"/>
  </si>
  <si>
    <t>ＰＢ</t>
    <phoneticPr fontId="13"/>
  </si>
  <si>
    <t>2023.07.18　11：48</t>
    <phoneticPr fontId="13"/>
  </si>
  <si>
    <t>2023.07.18　12；05</t>
    <phoneticPr fontId="13"/>
  </si>
  <si>
    <t>買い</t>
    <rPh sb="0" eb="1">
      <t>カ</t>
    </rPh>
    <phoneticPr fontId="13"/>
  </si>
  <si>
    <t>１分足</t>
    <rPh sb="1" eb="2">
      <t>フン</t>
    </rPh>
    <rPh sb="2" eb="3">
      <t>アシ</t>
    </rPh>
    <phoneticPr fontId="13"/>
  </si>
  <si>
    <t>2023.07.19　18：12</t>
    <phoneticPr fontId="13"/>
  </si>
  <si>
    <t>2023.07.19　15：35</t>
    <phoneticPr fontId="13"/>
  </si>
  <si>
    <t>30分足</t>
    <rPh sb="2" eb="3">
      <t>フン</t>
    </rPh>
    <rPh sb="3" eb="4">
      <t>アシ</t>
    </rPh>
    <phoneticPr fontId="13"/>
  </si>
  <si>
    <t>1分足</t>
    <rPh sb="1" eb="2">
      <t>フン</t>
    </rPh>
    <rPh sb="2" eb="3">
      <t>アシ</t>
    </rPh>
    <phoneticPr fontId="13"/>
  </si>
  <si>
    <t>2023.07.28　9：05</t>
    <phoneticPr fontId="13"/>
  </si>
  <si>
    <t>223.07.28　9：12</t>
    <phoneticPr fontId="13"/>
  </si>
  <si>
    <t>ＯＢ</t>
    <phoneticPr fontId="13"/>
  </si>
  <si>
    <t>５分足</t>
    <rPh sb="1" eb="2">
      <t>フン</t>
    </rPh>
    <rPh sb="2" eb="3">
      <t>アシ</t>
    </rPh>
    <phoneticPr fontId="13"/>
  </si>
  <si>
    <t>2023.07.31　21：43</t>
    <phoneticPr fontId="13"/>
  </si>
  <si>
    <t>2023..7.31　22：32</t>
    <phoneticPr fontId="13"/>
  </si>
  <si>
    <t>200切り上げ</t>
    <rPh sb="3" eb="4">
      <t>キ</t>
    </rPh>
    <rPh sb="5" eb="6">
      <t>ア</t>
    </rPh>
    <phoneticPr fontId="13"/>
  </si>
  <si>
    <t>売り</t>
    <rPh sb="0" eb="1">
      <t>ウ</t>
    </rPh>
    <phoneticPr fontId="13"/>
  </si>
  <si>
    <t>１分足</t>
    <rPh sb="1" eb="2">
      <t>フン</t>
    </rPh>
    <rPh sb="2" eb="3">
      <t>アシ</t>
    </rPh>
    <phoneticPr fontId="13"/>
  </si>
  <si>
    <t>2023.07.31　22：52</t>
    <phoneticPr fontId="13"/>
  </si>
  <si>
    <t>2023.07.31　23：31</t>
    <phoneticPr fontId="13"/>
  </si>
  <si>
    <t>2023.07.28　16：39</t>
    <phoneticPr fontId="13"/>
  </si>
  <si>
    <t>2023.07.28　2：8</t>
    <phoneticPr fontId="13"/>
  </si>
  <si>
    <t>損切り</t>
    <rPh sb="0" eb="2">
      <t>ソンギ</t>
    </rPh>
    <phoneticPr fontId="13"/>
  </si>
  <si>
    <t>負け</t>
    <rPh sb="0" eb="1">
      <t>マ</t>
    </rPh>
    <phoneticPr fontId="13"/>
  </si>
  <si>
    <t>2023.7.31　23：50</t>
    <phoneticPr fontId="13"/>
  </si>
  <si>
    <t>2023.08.0001　0：31</t>
    <phoneticPr fontId="13"/>
  </si>
  <si>
    <t>ﾄﾚﾝド修了ストップ</t>
    <rPh sb="4" eb="6">
      <t>シュウリョウ</t>
    </rPh>
    <phoneticPr fontId="13"/>
  </si>
  <si>
    <t>EB</t>
    <phoneticPr fontId="13"/>
  </si>
  <si>
    <t>PB</t>
    <phoneticPr fontId="13"/>
  </si>
  <si>
    <t>1H足</t>
    <rPh sb="2" eb="3">
      <t>アシ</t>
    </rPh>
    <phoneticPr fontId="13"/>
  </si>
  <si>
    <t>2023.08.0223：52</t>
    <phoneticPr fontId="13"/>
  </si>
  <si>
    <t>2023.08.0313：04</t>
    <phoneticPr fontId="13"/>
  </si>
  <si>
    <t>2023.08．0322：48</t>
    <phoneticPr fontId="13"/>
  </si>
  <si>
    <t>2023.08．0322：58</t>
    <phoneticPr fontId="13"/>
  </si>
  <si>
    <t>ﾚﾝｼﾞスットプ</t>
    <phoneticPr fontId="13"/>
  </si>
  <si>
    <t>5分足</t>
    <rPh sb="1" eb="2">
      <t>フン</t>
    </rPh>
    <rPh sb="2" eb="3">
      <t>アシ</t>
    </rPh>
    <phoneticPr fontId="13"/>
  </si>
  <si>
    <t>2023.08.04 8:20</t>
    <phoneticPr fontId="13"/>
  </si>
  <si>
    <t>2023.08.04  9:51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</si>
</sst>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6" formatCode="&quot;¥&quot;#,##0;[Red]&quot;¥&quot;\-#,##0"/>
    <numFmt numFmtId="176" formatCode="0.00_ ;[Red]\-0.00\ "/>
    <numFmt numFmtId="177" formatCode="0.00_ "/>
    <numFmt numFmtId="178" formatCode="0.0_);[Red]\(0.0\)"/>
    <numFmt numFmtId="179" formatCode="m/d;@"/>
    <numFmt numFmtId="180" formatCode="&quot;¥&quot;#,##0_);[Red]\(&quot;¥&quot;#,##0\)"/>
    <numFmt numFmtId="181" formatCode="0_);[Red]\(0\)"/>
    <numFmt numFmtId="182" formatCode="#,##0_ ;[Red]\-#,##0\ "/>
    <numFmt numFmtId="183" formatCode="0.0%"/>
    <numFmt numFmtId="184" formatCode="yyyy/m/d;@"/>
  </numFmts>
  <fonts count="14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MS PGothic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5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/>
      <right style="thin">
        <color indexed="64"/>
      </right>
      <top style="thin">
        <color indexed="64"/>
      </top>
      <bottom style="double">
        <color indexed="6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9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0" fillId="3" borderId="2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1" xfId="0" applyFill="1" applyBorder="1">
      <alignment vertical="center"/>
    </xf>
    <xf numFmtId="0" fontId="0" fillId="0" borderId="28" xfId="0" applyBorder="1">
      <alignment vertical="center"/>
    </xf>
    <xf numFmtId="176" fontId="0" fillId="0" borderId="28" xfId="0" applyNumberFormat="1" applyBorder="1">
      <alignment vertical="center"/>
    </xf>
    <xf numFmtId="0" fontId="5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6" fillId="0" borderId="0" xfId="2" applyFont="1">
      <alignment vertical="center"/>
    </xf>
    <xf numFmtId="0" fontId="6" fillId="4" borderId="29" xfId="2" applyFont="1" applyFill="1" applyBorder="1">
      <alignment vertical="center"/>
    </xf>
    <xf numFmtId="178" fontId="6" fillId="4" borderId="27" xfId="2" applyNumberFormat="1" applyFont="1" applyFill="1" applyBorder="1">
      <alignment vertical="center"/>
    </xf>
    <xf numFmtId="9" fontId="6" fillId="0" borderId="30" xfId="2" applyNumberFormat="1" applyFont="1" applyBorder="1" applyAlignment="1">
      <alignment horizontal="center" vertical="center"/>
    </xf>
    <xf numFmtId="5" fontId="6" fillId="0" borderId="22" xfId="2" applyNumberFormat="1" applyFont="1" applyBorder="1" applyAlignment="1">
      <alignment horizontal="center" vertical="center"/>
    </xf>
    <xf numFmtId="5" fontId="6" fillId="0" borderId="0" xfId="2" applyNumberFormat="1" applyFont="1" applyAlignment="1">
      <alignment horizontal="center" vertical="center"/>
    </xf>
    <xf numFmtId="6" fontId="6" fillId="4" borderId="27" xfId="2" applyNumberFormat="1" applyFont="1" applyFill="1" applyBorder="1">
      <alignment vertical="center"/>
    </xf>
    <xf numFmtId="6" fontId="6" fillId="0" borderId="3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5" fontId="7" fillId="0" borderId="13" xfId="2" applyNumberFormat="1" applyFont="1" applyBorder="1" applyAlignment="1">
      <alignment horizontal="center" vertical="center"/>
    </xf>
    <xf numFmtId="55" fontId="0" fillId="0" borderId="13" xfId="0" applyNumberFormat="1" applyBorder="1" applyAlignment="1">
      <alignment horizontal="center" vertical="center"/>
    </xf>
    <xf numFmtId="55" fontId="7" fillId="0" borderId="32" xfId="2" applyNumberFormat="1" applyFont="1" applyBorder="1" applyAlignment="1">
      <alignment horizontal="center" vertical="center"/>
    </xf>
    <xf numFmtId="0" fontId="6" fillId="4" borderId="33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 wrapText="1"/>
    </xf>
    <xf numFmtId="0" fontId="6" fillId="4" borderId="35" xfId="2" applyFont="1" applyFill="1" applyBorder="1" applyAlignment="1">
      <alignment horizontal="center" vertical="center"/>
    </xf>
    <xf numFmtId="178" fontId="6" fillId="4" borderId="34" xfId="2" applyNumberFormat="1" applyFont="1" applyFill="1" applyBorder="1" applyAlignment="1">
      <alignment horizontal="center" vertical="center" wrapText="1"/>
    </xf>
    <xf numFmtId="179" fontId="6" fillId="4" borderId="34" xfId="2" applyNumberFormat="1" applyFont="1" applyFill="1" applyBorder="1" applyAlignment="1">
      <alignment horizontal="center" vertical="center"/>
    </xf>
    <xf numFmtId="0" fontId="6" fillId="4" borderId="36" xfId="2" applyFont="1" applyFill="1" applyBorder="1" applyAlignment="1">
      <alignment horizontal="center" vertical="center" wrapText="1"/>
    </xf>
    <xf numFmtId="178" fontId="6" fillId="4" borderId="37" xfId="2" applyNumberFormat="1" applyFont="1" applyFill="1" applyBorder="1">
      <alignment vertical="center"/>
    </xf>
    <xf numFmtId="180" fontId="6" fillId="4" borderId="38" xfId="2" applyNumberFormat="1" applyFont="1" applyFill="1" applyBorder="1" applyAlignment="1">
      <alignment horizontal="center" vertical="center"/>
    </xf>
    <xf numFmtId="180" fontId="7" fillId="0" borderId="39" xfId="2" applyNumberFormat="1" applyFont="1" applyBorder="1" applyAlignment="1">
      <alignment horizontal="right" vertical="center"/>
    </xf>
    <xf numFmtId="180" fontId="7" fillId="0" borderId="40" xfId="2" applyNumberFormat="1" applyFont="1" applyBorder="1" applyAlignment="1">
      <alignment horizontal="right" vertical="center"/>
    </xf>
    <xf numFmtId="181" fontId="7" fillId="0" borderId="40" xfId="2" applyNumberFormat="1" applyFont="1" applyBorder="1" applyAlignment="1">
      <alignment horizontal="right" vertical="center"/>
    </xf>
    <xf numFmtId="182" fontId="7" fillId="0" borderId="40" xfId="2" applyNumberFormat="1" applyFont="1" applyBorder="1" applyAlignment="1">
      <alignment horizontal="right" vertical="center"/>
    </xf>
    <xf numFmtId="183" fontId="7" fillId="0" borderId="40" xfId="2" applyNumberFormat="1" applyFont="1" applyBorder="1">
      <alignment vertical="center"/>
    </xf>
    <xf numFmtId="180" fontId="7" fillId="0" borderId="40" xfId="2" applyNumberFormat="1" applyFont="1" applyBorder="1">
      <alignment vertical="center"/>
    </xf>
    <xf numFmtId="177" fontId="7" fillId="0" borderId="40" xfId="2" applyNumberFormat="1" applyFont="1" applyBorder="1">
      <alignment vertical="center"/>
    </xf>
    <xf numFmtId="177" fontId="7" fillId="0" borderId="41" xfId="2" applyNumberFormat="1" applyFont="1" applyBorder="1">
      <alignment vertical="center"/>
    </xf>
    <xf numFmtId="180" fontId="0" fillId="0" borderId="39" xfId="0" applyNumberFormat="1" applyBorder="1">
      <alignment vertical="center"/>
    </xf>
    <xf numFmtId="180" fontId="0" fillId="0" borderId="40" xfId="0" applyNumberFormat="1" applyBorder="1">
      <alignment vertical="center"/>
    </xf>
    <xf numFmtId="0" fontId="0" fillId="0" borderId="40" xfId="0" applyBorder="1">
      <alignment vertical="center"/>
    </xf>
    <xf numFmtId="180" fontId="0" fillId="0" borderId="42" xfId="0" applyNumberFormat="1" applyBorder="1">
      <alignment vertical="center"/>
    </xf>
    <xf numFmtId="180" fontId="0" fillId="0" borderId="43" xfId="0" applyNumberFormat="1" applyBorder="1">
      <alignment vertical="center"/>
    </xf>
    <xf numFmtId="0" fontId="0" fillId="0" borderId="43" xfId="0" applyBorder="1">
      <alignment vertical="center"/>
    </xf>
    <xf numFmtId="181" fontId="7" fillId="0" borderId="43" xfId="2" applyNumberFormat="1" applyFont="1" applyBorder="1" applyAlignment="1">
      <alignment horizontal="right" vertical="center"/>
    </xf>
    <xf numFmtId="183" fontId="7" fillId="0" borderId="43" xfId="2" applyNumberFormat="1" applyFont="1" applyBorder="1">
      <alignment vertical="center"/>
    </xf>
    <xf numFmtId="180" fontId="7" fillId="0" borderId="43" xfId="2" applyNumberFormat="1" applyFont="1" applyBorder="1">
      <alignment vertical="center"/>
    </xf>
    <xf numFmtId="177" fontId="7" fillId="0" borderId="43" xfId="2" applyNumberFormat="1" applyFont="1" applyBorder="1">
      <alignment vertical="center"/>
    </xf>
    <xf numFmtId="177" fontId="7" fillId="0" borderId="44" xfId="2" applyNumberFormat="1" applyFont="1" applyBorder="1">
      <alignment vertical="center"/>
    </xf>
    <xf numFmtId="6" fontId="7" fillId="0" borderId="40" xfId="2" applyNumberFormat="1" applyFont="1" applyBorder="1" applyAlignment="1">
      <alignment horizontal="right" vertical="center"/>
    </xf>
    <xf numFmtId="6" fontId="7" fillId="0" borderId="43" xfId="2" applyNumberFormat="1" applyFont="1" applyBorder="1" applyAlignment="1">
      <alignment horizontal="right" vertical="center"/>
    </xf>
    <xf numFmtId="55" fontId="0" fillId="0" borderId="12" xfId="0" applyNumberFormat="1" applyBorder="1" applyAlignment="1">
      <alignment horizontal="center" vertical="center"/>
    </xf>
    <xf numFmtId="5" fontId="1" fillId="0" borderId="45" xfId="0" applyNumberFormat="1" applyFont="1" applyBorder="1">
      <alignment vertical="center"/>
    </xf>
    <xf numFmtId="180" fontId="1" fillId="0" borderId="46" xfId="0" applyNumberFormat="1" applyFont="1" applyBorder="1">
      <alignment vertical="center"/>
    </xf>
    <xf numFmtId="6" fontId="1" fillId="0" borderId="46" xfId="0" applyNumberFormat="1" applyFont="1" applyBorder="1">
      <alignment vertical="center"/>
    </xf>
    <xf numFmtId="182" fontId="1" fillId="0" borderId="46" xfId="0" applyNumberFormat="1" applyFont="1" applyBorder="1">
      <alignment vertical="center"/>
    </xf>
    <xf numFmtId="181" fontId="1" fillId="0" borderId="46" xfId="0" applyNumberFormat="1" applyFont="1" applyBorder="1">
      <alignment vertical="center"/>
    </xf>
    <xf numFmtId="183" fontId="8" fillId="0" borderId="46" xfId="0" applyNumberFormat="1" applyFont="1" applyBorder="1">
      <alignment vertical="center"/>
    </xf>
    <xf numFmtId="177" fontId="1" fillId="0" borderId="47" xfId="0" applyNumberFormat="1" applyFont="1" applyBorder="1">
      <alignment vertical="center"/>
    </xf>
    <xf numFmtId="177" fontId="1" fillId="0" borderId="48" xfId="0" applyNumberFormat="1" applyFont="1" applyBorder="1">
      <alignment vertical="center"/>
    </xf>
    <xf numFmtId="0" fontId="0" fillId="0" borderId="49" xfId="0" applyBorder="1">
      <alignment vertical="center"/>
    </xf>
    <xf numFmtId="0" fontId="9" fillId="0" borderId="41" xfId="0" applyFont="1" applyBorder="1">
      <alignment vertical="center"/>
    </xf>
    <xf numFmtId="0" fontId="6" fillId="5" borderId="0" xfId="2" applyFont="1" applyFill="1">
      <alignment vertical="center"/>
    </xf>
    <xf numFmtId="5" fontId="6" fillId="5" borderId="0" xfId="2" applyNumberFormat="1" applyFont="1" applyFill="1" applyAlignment="1">
      <alignment horizontal="center" vertical="center"/>
    </xf>
    <xf numFmtId="178" fontId="6" fillId="5" borderId="0" xfId="2" applyNumberFormat="1" applyFont="1" applyFill="1">
      <alignment vertical="center"/>
    </xf>
    <xf numFmtId="6" fontId="6" fillId="5" borderId="0" xfId="2" applyNumberFormat="1" applyFont="1" applyFill="1">
      <alignment vertical="center"/>
    </xf>
    <xf numFmtId="6" fontId="6" fillId="5" borderId="0" xfId="2" applyNumberFormat="1" applyFont="1" applyFill="1" applyAlignment="1">
      <alignment horizontal="center" vertical="center"/>
    </xf>
    <xf numFmtId="0" fontId="0" fillId="5" borderId="0" xfId="0" applyFill="1">
      <alignment vertical="center"/>
    </xf>
    <xf numFmtId="0" fontId="6" fillId="5" borderId="50" xfId="2" applyFont="1" applyFill="1" applyBorder="1">
      <alignment vertical="center"/>
    </xf>
    <xf numFmtId="5" fontId="6" fillId="5" borderId="50" xfId="2" applyNumberFormat="1" applyFont="1" applyFill="1" applyBorder="1" applyAlignment="1">
      <alignment horizontal="center" vertical="center"/>
    </xf>
    <xf numFmtId="178" fontId="6" fillId="5" borderId="50" xfId="2" applyNumberFormat="1" applyFont="1" applyFill="1" applyBorder="1">
      <alignment vertical="center"/>
    </xf>
    <xf numFmtId="6" fontId="6" fillId="5" borderId="50" xfId="2" applyNumberFormat="1" applyFont="1" applyFill="1" applyBorder="1">
      <alignment vertical="center"/>
    </xf>
    <xf numFmtId="6" fontId="6" fillId="5" borderId="50" xfId="2" applyNumberFormat="1" applyFont="1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5" fontId="7" fillId="6" borderId="51" xfId="2" applyNumberFormat="1" applyFont="1" applyFill="1" applyBorder="1" applyAlignment="1">
      <alignment horizontal="center"/>
    </xf>
    <xf numFmtId="5" fontId="6" fillId="0" borderId="51" xfId="2" applyNumberFormat="1" applyFont="1" applyBorder="1" applyAlignment="1">
      <alignment horizontal="center" vertical="center"/>
    </xf>
    <xf numFmtId="0" fontId="6" fillId="0" borderId="51" xfId="2" applyFont="1" applyBorder="1" applyAlignment="1"/>
    <xf numFmtId="5" fontId="7" fillId="6" borderId="11" xfId="2" applyNumberFormat="1" applyFont="1" applyFill="1" applyBorder="1" applyAlignment="1">
      <alignment horizontal="center"/>
    </xf>
    <xf numFmtId="0" fontId="10" fillId="4" borderId="52" xfId="2" applyFont="1" applyFill="1" applyBorder="1" applyAlignment="1">
      <alignment horizontal="center" vertical="center"/>
    </xf>
    <xf numFmtId="5" fontId="10" fillId="5" borderId="50" xfId="2" applyNumberFormat="1" applyFont="1" applyFill="1" applyBorder="1" applyAlignment="1">
      <alignment horizontal="center" vertical="center"/>
    </xf>
    <xf numFmtId="9" fontId="6" fillId="5" borderId="53" xfId="2" applyNumberFormat="1" applyFont="1" applyFill="1" applyBorder="1" applyAlignment="1">
      <alignment horizontal="center" vertical="center"/>
    </xf>
    <xf numFmtId="5" fontId="7" fillId="6" borderId="54" xfId="2" applyNumberFormat="1" applyFont="1" applyFill="1" applyBorder="1" applyAlignment="1">
      <alignment horizont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6" fillId="4" borderId="27" xfId="2" applyFont="1" applyFill="1" applyBorder="1">
      <alignment vertical="center"/>
    </xf>
    <xf numFmtId="0" fontId="1" fillId="0" borderId="0" xfId="0" applyFont="1">
      <alignment vertical="center"/>
    </xf>
    <xf numFmtId="0" fontId="0" fillId="0" borderId="58" xfId="0" applyBorder="1">
      <alignment vertical="center"/>
    </xf>
    <xf numFmtId="0" fontId="0" fillId="3" borderId="31" xfId="0" applyFill="1" applyBorder="1">
      <alignment vertical="center"/>
    </xf>
    <xf numFmtId="0" fontId="1" fillId="0" borderId="0" xfId="3">
      <alignment vertical="center"/>
    </xf>
    <xf numFmtId="0" fontId="1" fillId="0" borderId="59" xfId="3" applyBorder="1">
      <alignment vertical="center"/>
    </xf>
    <xf numFmtId="0" fontId="1" fillId="0" borderId="60" xfId="3" applyBorder="1">
      <alignment vertical="center"/>
    </xf>
    <xf numFmtId="0" fontId="1" fillId="0" borderId="61" xfId="3" applyBorder="1">
      <alignment vertical="center"/>
    </xf>
    <xf numFmtId="0" fontId="1" fillId="0" borderId="28" xfId="3" applyBorder="1">
      <alignment vertical="center"/>
    </xf>
    <xf numFmtId="5" fontId="7" fillId="6" borderId="13" xfId="2" applyNumberFormat="1" applyFont="1" applyFill="1" applyBorder="1" applyAlignment="1">
      <alignment horizontal="center"/>
    </xf>
    <xf numFmtId="5" fontId="7" fillId="6" borderId="53" xfId="2" applyNumberFormat="1" applyFont="1" applyFill="1" applyBorder="1" applyAlignment="1">
      <alignment horizontal="center"/>
    </xf>
    <xf numFmtId="5" fontId="7" fillId="6" borderId="41" xfId="2" applyNumberFormat="1" applyFont="1" applyFill="1" applyBorder="1" applyAlignment="1">
      <alignment horizontal="center"/>
    </xf>
    <xf numFmtId="5" fontId="7" fillId="6" borderId="55" xfId="2" applyNumberFormat="1" applyFont="1" applyFill="1" applyBorder="1" applyAlignment="1">
      <alignment horizontal="center"/>
    </xf>
    <xf numFmtId="5" fontId="7" fillId="6" borderId="62" xfId="2" applyNumberFormat="1" applyFont="1" applyFill="1" applyBorder="1" applyAlignment="1">
      <alignment horizontal="center"/>
    </xf>
    <xf numFmtId="5" fontId="11" fillId="0" borderId="11" xfId="2" applyNumberFormat="1" applyFont="1" applyBorder="1" applyAlignment="1">
      <alignment horizontal="center" vertical="center"/>
    </xf>
    <xf numFmtId="184" fontId="6" fillId="0" borderId="20" xfId="2" applyNumberFormat="1" applyFont="1" applyBorder="1" applyAlignment="1">
      <alignment horizontal="center" vertical="center"/>
    </xf>
    <xf numFmtId="184" fontId="6" fillId="0" borderId="31" xfId="2" applyNumberFormat="1" applyFont="1" applyBorder="1" applyAlignment="1">
      <alignment horizontal="center" vertical="center"/>
    </xf>
    <xf numFmtId="5" fontId="6" fillId="0" borderId="62" xfId="2" applyNumberFormat="1" applyFont="1" applyBorder="1" applyAlignment="1">
      <alignment horizontal="center" vertical="center"/>
    </xf>
    <xf numFmtId="5" fontId="6" fillId="0" borderId="63" xfId="2" applyNumberFormat="1" applyFont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気づき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SheetLayoutView="100" workbookViewId="0">
      <selection activeCell="B4" sqref="B4"/>
    </sheetView>
  </sheetViews>
  <sheetFormatPr defaultColWidth="10" defaultRowHeight="13.5" customHeight="1"/>
  <cols>
    <col min="1" max="1" width="22.77734375" customWidth="1"/>
    <col min="2" max="2" width="13.6640625" customWidth="1"/>
    <col min="3" max="3" width="13.88671875" customWidth="1"/>
    <col min="4" max="4" width="15.6640625" customWidth="1"/>
    <col min="5" max="5" width="12.33203125" customWidth="1"/>
    <col min="6" max="6" width="12.21875" customWidth="1"/>
    <col min="7" max="7" width="13.21875" customWidth="1"/>
    <col min="9" max="9" width="15.77734375" customWidth="1"/>
    <col min="10" max="10" width="13.109375" customWidth="1"/>
    <col min="11" max="11" width="15.44140625" customWidth="1"/>
    <col min="12" max="12" width="17.6640625" customWidth="1"/>
  </cols>
  <sheetData>
    <row r="1" spans="1:12" ht="19.5" customHeight="1">
      <c r="A1" s="121"/>
      <c r="B1" s="132" t="s">
        <v>0</v>
      </c>
      <c r="C1" s="133"/>
      <c r="D1" s="134"/>
      <c r="E1" s="120"/>
      <c r="F1" s="135" t="s">
        <v>0</v>
      </c>
      <c r="G1" s="136"/>
      <c r="H1" s="122"/>
    </row>
    <row r="2" spans="1:12" ht="25.5" customHeight="1">
      <c r="A2" s="123" t="s">
        <v>1</v>
      </c>
      <c r="B2" s="137">
        <v>300000</v>
      </c>
      <c r="C2" s="137"/>
      <c r="D2" s="137"/>
      <c r="E2" s="64" t="s">
        <v>2</v>
      </c>
      <c r="F2" s="138">
        <v>45114</v>
      </c>
      <c r="G2" s="139"/>
      <c r="H2" s="46"/>
      <c r="I2" s="46"/>
    </row>
    <row r="3" spans="1:12" ht="27" customHeight="1">
      <c r="A3" s="47" t="s">
        <v>69</v>
      </c>
      <c r="B3" s="140">
        <f>SUM(B2+D17)</f>
        <v>313200</v>
      </c>
      <c r="C3" s="140"/>
      <c r="D3" s="141"/>
      <c r="E3" s="48" t="s">
        <v>3</v>
      </c>
      <c r="F3" s="49">
        <v>0.03</v>
      </c>
      <c r="G3" s="50">
        <f>B3*F3</f>
        <v>9396</v>
      </c>
      <c r="H3" s="52" t="s">
        <v>4</v>
      </c>
      <c r="I3" s="53"/>
      <c r="K3" s="124"/>
    </row>
    <row r="4" spans="1:12" s="103" customFormat="1" ht="17.25" customHeight="1">
      <c r="A4" s="98"/>
      <c r="B4" s="99"/>
      <c r="C4" s="99"/>
      <c r="D4" s="99"/>
      <c r="E4" s="100"/>
      <c r="F4" s="119" t="s">
        <v>0</v>
      </c>
      <c r="G4" s="99"/>
      <c r="H4" s="101"/>
      <c r="I4" s="102"/>
    </row>
    <row r="5" spans="1:12" ht="39" customHeight="1">
      <c r="A5" s="104"/>
      <c r="B5" s="105"/>
      <c r="C5" s="105"/>
      <c r="D5" s="117"/>
      <c r="E5" s="106"/>
      <c r="F5" s="118"/>
      <c r="G5" s="105"/>
      <c r="H5" s="107"/>
      <c r="I5" s="108"/>
      <c r="J5" s="109"/>
      <c r="K5" s="110"/>
      <c r="L5" s="110"/>
    </row>
    <row r="6" spans="1:12" ht="21" customHeight="1">
      <c r="A6" s="114" t="s">
        <v>5</v>
      </c>
      <c r="B6" s="112" t="s">
        <v>0</v>
      </c>
      <c r="C6" s="112" t="s">
        <v>0</v>
      </c>
      <c r="D6" s="113"/>
      <c r="E6" s="112" t="s">
        <v>0</v>
      </c>
      <c r="F6" s="115" t="s">
        <v>0</v>
      </c>
      <c r="G6" s="51"/>
      <c r="H6" s="46"/>
      <c r="I6" s="46"/>
      <c r="L6" s="111"/>
    </row>
    <row r="7" spans="1:12" ht="43.2">
      <c r="A7" s="116" t="s">
        <v>6</v>
      </c>
      <c r="B7" s="58" t="s">
        <v>7</v>
      </c>
      <c r="C7" s="59" t="s">
        <v>8</v>
      </c>
      <c r="D7" s="60" t="s">
        <v>9</v>
      </c>
      <c r="E7" s="61" t="s">
        <v>10</v>
      </c>
      <c r="F7" s="59" t="s">
        <v>11</v>
      </c>
      <c r="G7" s="61" t="s">
        <v>12</v>
      </c>
      <c r="H7" s="60" t="s">
        <v>13</v>
      </c>
      <c r="I7" s="62" t="s">
        <v>14</v>
      </c>
      <c r="J7" s="65" t="s">
        <v>15</v>
      </c>
      <c r="K7" s="59" t="s">
        <v>16</v>
      </c>
      <c r="L7" s="63" t="s">
        <v>17</v>
      </c>
    </row>
    <row r="8" spans="1:12" ht="24.9" customHeight="1">
      <c r="A8" s="55">
        <v>45108</v>
      </c>
      <c r="B8" s="66">
        <v>17050</v>
      </c>
      <c r="C8" s="67">
        <v>3850</v>
      </c>
      <c r="D8" s="85">
        <f t="shared" ref="D8:D16" si="0">SUM(B8-C8)</f>
        <v>13200</v>
      </c>
      <c r="E8" s="68">
        <v>7</v>
      </c>
      <c r="F8" s="69">
        <v>2</v>
      </c>
      <c r="G8" s="68">
        <f t="shared" ref="G8:G16" si="1">SUM(E8+F8)</f>
        <v>9</v>
      </c>
      <c r="H8" s="70">
        <f t="shared" ref="H8:H16" si="2">E8/G8</f>
        <v>0.77777777777777779</v>
      </c>
      <c r="I8" s="71">
        <f t="shared" ref="I8:I16" si="3">B8/E8</f>
        <v>2435.7142857142858</v>
      </c>
      <c r="J8" s="71">
        <f t="shared" ref="J8:J16" si="4">C8/F8</f>
        <v>1925</v>
      </c>
      <c r="K8" s="72">
        <f t="shared" ref="K8:K16" si="5">I8/J8</f>
        <v>1.2653061224489797</v>
      </c>
      <c r="L8" s="73">
        <f t="shared" ref="L8:L16" si="6">B8/C8</f>
        <v>4.4285714285714288</v>
      </c>
    </row>
    <row r="9" spans="1:12" ht="24.9" customHeight="1">
      <c r="A9" s="56">
        <v>42125</v>
      </c>
      <c r="B9" s="74"/>
      <c r="C9" s="75"/>
      <c r="D9" s="85">
        <f t="shared" si="0"/>
        <v>0</v>
      </c>
      <c r="E9" s="76"/>
      <c r="F9" s="76"/>
      <c r="G9" s="68">
        <f t="shared" si="1"/>
        <v>0</v>
      </c>
      <c r="H9" s="70" t="e">
        <f t="shared" si="2"/>
        <v>#DIV/0!</v>
      </c>
      <c r="I9" s="71" t="e">
        <f t="shared" si="3"/>
        <v>#DIV/0!</v>
      </c>
      <c r="J9" s="71" t="e">
        <f t="shared" si="4"/>
        <v>#DIV/0!</v>
      </c>
      <c r="K9" s="72" t="e">
        <f t="shared" si="5"/>
        <v>#DIV/0!</v>
      </c>
      <c r="L9" s="73" t="e">
        <f t="shared" si="6"/>
        <v>#DIV/0!</v>
      </c>
    </row>
    <row r="10" spans="1:12" ht="24.9" customHeight="1">
      <c r="A10" s="55">
        <v>42156</v>
      </c>
      <c r="B10" s="74"/>
      <c r="C10" s="75"/>
      <c r="D10" s="85">
        <f t="shared" si="0"/>
        <v>0</v>
      </c>
      <c r="E10" s="76"/>
      <c r="F10" s="76"/>
      <c r="G10" s="68">
        <f t="shared" si="1"/>
        <v>0</v>
      </c>
      <c r="H10" s="70" t="e">
        <f t="shared" si="2"/>
        <v>#DIV/0!</v>
      </c>
      <c r="I10" s="71" t="e">
        <f t="shared" si="3"/>
        <v>#DIV/0!</v>
      </c>
      <c r="J10" s="71" t="e">
        <f t="shared" si="4"/>
        <v>#DIV/0!</v>
      </c>
      <c r="K10" s="72" t="e">
        <f t="shared" si="5"/>
        <v>#DIV/0!</v>
      </c>
      <c r="L10" s="73" t="e">
        <f t="shared" si="6"/>
        <v>#DIV/0!</v>
      </c>
    </row>
    <row r="11" spans="1:12" ht="24.9" customHeight="1">
      <c r="A11" s="56">
        <v>42186</v>
      </c>
      <c r="B11" s="74"/>
      <c r="C11" s="75"/>
      <c r="D11" s="85">
        <f t="shared" si="0"/>
        <v>0</v>
      </c>
      <c r="E11" s="76"/>
      <c r="F11" s="76"/>
      <c r="G11" s="68">
        <f t="shared" si="1"/>
        <v>0</v>
      </c>
      <c r="H11" s="70" t="e">
        <f t="shared" si="2"/>
        <v>#DIV/0!</v>
      </c>
      <c r="I11" s="71" t="e">
        <f t="shared" si="3"/>
        <v>#DIV/0!</v>
      </c>
      <c r="J11" s="71" t="e">
        <f t="shared" si="4"/>
        <v>#DIV/0!</v>
      </c>
      <c r="K11" s="72" t="e">
        <f t="shared" si="5"/>
        <v>#DIV/0!</v>
      </c>
      <c r="L11" s="73" t="e">
        <f t="shared" si="6"/>
        <v>#DIV/0!</v>
      </c>
    </row>
    <row r="12" spans="1:12" ht="24.9" customHeight="1">
      <c r="A12" s="55">
        <v>42217</v>
      </c>
      <c r="B12" s="74"/>
      <c r="C12" s="67"/>
      <c r="D12" s="85">
        <f t="shared" si="0"/>
        <v>0</v>
      </c>
      <c r="E12" s="76"/>
      <c r="F12" s="76"/>
      <c r="G12" s="68">
        <f t="shared" si="1"/>
        <v>0</v>
      </c>
      <c r="H12" s="70" t="e">
        <f t="shared" si="2"/>
        <v>#DIV/0!</v>
      </c>
      <c r="I12" s="71" t="e">
        <f t="shared" si="3"/>
        <v>#DIV/0!</v>
      </c>
      <c r="J12" s="71" t="e">
        <f t="shared" si="4"/>
        <v>#DIV/0!</v>
      </c>
      <c r="K12" s="72" t="e">
        <f t="shared" si="5"/>
        <v>#DIV/0!</v>
      </c>
      <c r="L12" s="73" t="e">
        <f t="shared" si="6"/>
        <v>#DIV/0!</v>
      </c>
    </row>
    <row r="13" spans="1:12" ht="24.9" customHeight="1">
      <c r="A13" s="56">
        <v>42248</v>
      </c>
      <c r="B13" s="74"/>
      <c r="C13" s="75"/>
      <c r="D13" s="85">
        <f t="shared" si="0"/>
        <v>0</v>
      </c>
      <c r="E13" s="76"/>
      <c r="F13" s="76"/>
      <c r="G13" s="68">
        <f t="shared" si="1"/>
        <v>0</v>
      </c>
      <c r="H13" s="70" t="e">
        <f t="shared" si="2"/>
        <v>#DIV/0!</v>
      </c>
      <c r="I13" s="71" t="e">
        <f t="shared" si="3"/>
        <v>#DIV/0!</v>
      </c>
      <c r="J13" s="71" t="e">
        <f t="shared" si="4"/>
        <v>#DIV/0!</v>
      </c>
      <c r="K13" s="72" t="e">
        <f t="shared" si="5"/>
        <v>#DIV/0!</v>
      </c>
      <c r="L13" s="73" t="e">
        <f t="shared" si="6"/>
        <v>#DIV/0!</v>
      </c>
    </row>
    <row r="14" spans="1:12" ht="24.9" customHeight="1">
      <c r="A14" s="55">
        <v>42278</v>
      </c>
      <c r="B14" s="74"/>
      <c r="C14" s="67"/>
      <c r="D14" s="85">
        <f t="shared" si="0"/>
        <v>0</v>
      </c>
      <c r="E14" s="76"/>
      <c r="F14" s="76"/>
      <c r="G14" s="68">
        <f t="shared" si="1"/>
        <v>0</v>
      </c>
      <c r="H14" s="70" t="e">
        <f t="shared" si="2"/>
        <v>#DIV/0!</v>
      </c>
      <c r="I14" s="71" t="e">
        <f t="shared" si="3"/>
        <v>#DIV/0!</v>
      </c>
      <c r="J14" s="71" t="e">
        <f t="shared" si="4"/>
        <v>#DIV/0!</v>
      </c>
      <c r="K14" s="72" t="e">
        <f t="shared" si="5"/>
        <v>#DIV/0!</v>
      </c>
      <c r="L14" s="73" t="e">
        <f t="shared" si="6"/>
        <v>#DIV/0!</v>
      </c>
    </row>
    <row r="15" spans="1:12" ht="24.9" customHeight="1">
      <c r="A15" s="56">
        <v>42309</v>
      </c>
      <c r="B15" s="74"/>
      <c r="C15" s="67"/>
      <c r="D15" s="85">
        <f t="shared" si="0"/>
        <v>0</v>
      </c>
      <c r="E15" s="76"/>
      <c r="F15" s="76"/>
      <c r="G15" s="68">
        <f t="shared" si="1"/>
        <v>0</v>
      </c>
      <c r="H15" s="70" t="e">
        <f t="shared" si="2"/>
        <v>#DIV/0!</v>
      </c>
      <c r="I15" s="71" t="e">
        <f t="shared" si="3"/>
        <v>#DIV/0!</v>
      </c>
      <c r="J15" s="71" t="e">
        <f t="shared" si="4"/>
        <v>#DIV/0!</v>
      </c>
      <c r="K15" s="72" t="e">
        <f t="shared" si="5"/>
        <v>#DIV/0!</v>
      </c>
      <c r="L15" s="73" t="e">
        <f t="shared" si="6"/>
        <v>#DIV/0!</v>
      </c>
    </row>
    <row r="16" spans="1:12" ht="24.9" customHeight="1">
      <c r="A16" s="57">
        <v>42339</v>
      </c>
      <c r="B16" s="77"/>
      <c r="C16" s="78"/>
      <c r="D16" s="86">
        <f t="shared" si="0"/>
        <v>0</v>
      </c>
      <c r="E16" s="79"/>
      <c r="F16" s="79"/>
      <c r="G16" s="80">
        <f t="shared" si="1"/>
        <v>0</v>
      </c>
      <c r="H16" s="81" t="e">
        <f t="shared" si="2"/>
        <v>#DIV/0!</v>
      </c>
      <c r="I16" s="82" t="e">
        <f t="shared" si="3"/>
        <v>#DIV/0!</v>
      </c>
      <c r="J16" s="82" t="e">
        <f t="shared" si="4"/>
        <v>#DIV/0!</v>
      </c>
      <c r="K16" s="83" t="e">
        <f t="shared" si="5"/>
        <v>#DIV/0!</v>
      </c>
      <c r="L16" s="84" t="e">
        <f t="shared" si="6"/>
        <v>#DIV/0!</v>
      </c>
    </row>
    <row r="17" spans="1:12" ht="24.9" customHeight="1">
      <c r="A17" s="87" t="s">
        <v>18</v>
      </c>
      <c r="B17" s="88">
        <f t="shared" ref="B17:G17" si="7">SUM(B8:B16)</f>
        <v>17050</v>
      </c>
      <c r="C17" s="89">
        <f t="shared" si="7"/>
        <v>3850</v>
      </c>
      <c r="D17" s="90">
        <f t="shared" si="7"/>
        <v>13200</v>
      </c>
      <c r="E17" s="91">
        <f t="shared" si="7"/>
        <v>7</v>
      </c>
      <c r="F17" s="92">
        <f t="shared" si="7"/>
        <v>2</v>
      </c>
      <c r="G17" s="91">
        <f t="shared" si="7"/>
        <v>9</v>
      </c>
      <c r="H17" s="93" t="e">
        <f>AVERAGE(H8:H16)</f>
        <v>#DIV/0!</v>
      </c>
      <c r="I17" s="89" t="e">
        <f>AVERAGE(I8:I16)</f>
        <v>#DIV/0!</v>
      </c>
      <c r="J17" s="89" t="e">
        <f>AVERAGE(J8:J16)</f>
        <v>#DIV/0!</v>
      </c>
      <c r="K17" s="94" t="e">
        <f>AVERAGE(K8:K16)</f>
        <v>#DIV/0!</v>
      </c>
      <c r="L17" s="95" t="e">
        <f>AVERAGE(L8:L16)</f>
        <v>#DIV/0!</v>
      </c>
    </row>
    <row r="18" spans="1:12" ht="13.2">
      <c r="A18" s="54"/>
      <c r="J18" s="96"/>
      <c r="K18" s="97" t="s">
        <v>19</v>
      </c>
      <c r="L18" s="97" t="s">
        <v>20</v>
      </c>
    </row>
    <row r="19" spans="1:12" ht="13.2">
      <c r="A19" s="54"/>
    </row>
  </sheetData>
  <mergeCells count="5">
    <mergeCell ref="B1:D1"/>
    <mergeCell ref="F1:G1"/>
    <mergeCell ref="B2:D2"/>
    <mergeCell ref="F2:G2"/>
    <mergeCell ref="B3:D3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zoomScaleSheetLayoutView="100" workbookViewId="0">
      <pane ySplit="1" topLeftCell="A2" activePane="bottomLeft" state="frozen"/>
      <selection pane="bottomLeft" activeCell="C17" sqref="C17"/>
    </sheetView>
  </sheetViews>
  <sheetFormatPr defaultColWidth="10" defaultRowHeight="13.5" customHeight="1"/>
  <cols>
    <col min="1" max="1" width="9.6640625" customWidth="1"/>
    <col min="3" max="3" width="17.21875" customWidth="1"/>
    <col min="4" max="4" width="32.77734375" customWidth="1"/>
    <col min="5" max="5" width="6.88671875" customWidth="1"/>
    <col min="6" max="6" width="15.88671875" customWidth="1"/>
    <col min="7" max="7" width="13.109375" customWidth="1"/>
    <col min="8" max="8" width="11.21875" customWidth="1"/>
    <col min="9" max="9" width="15.88671875" customWidth="1"/>
    <col min="11" max="11" width="18.33203125" customWidth="1"/>
    <col min="12" max="12" width="9" customWidth="1"/>
    <col min="15" max="15" width="15.88671875" customWidth="1"/>
  </cols>
  <sheetData>
    <row r="1" spans="1:15" ht="13.2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41" t="s">
        <v>35</v>
      </c>
    </row>
    <row r="2" spans="1:15" ht="13.5" customHeight="1">
      <c r="A2" t="s">
        <v>36</v>
      </c>
      <c r="B2" t="s">
        <v>70</v>
      </c>
      <c r="C2" t="s">
        <v>37</v>
      </c>
      <c r="D2" t="s">
        <v>82</v>
      </c>
      <c r="E2" t="s">
        <v>73</v>
      </c>
      <c r="F2" t="s">
        <v>71</v>
      </c>
      <c r="G2">
        <v>143.70599999999999</v>
      </c>
      <c r="H2" t="s">
        <v>73</v>
      </c>
      <c r="I2" t="s">
        <v>72</v>
      </c>
      <c r="J2">
        <v>143.05199999999999</v>
      </c>
      <c r="K2" t="s">
        <v>38</v>
      </c>
      <c r="L2" t="s">
        <v>39</v>
      </c>
      <c r="M2">
        <v>65</v>
      </c>
      <c r="N2">
        <v>0</v>
      </c>
      <c r="O2">
        <v>6540</v>
      </c>
    </row>
    <row r="3" spans="1:15" ht="13.2">
      <c r="A3" t="s">
        <v>74</v>
      </c>
      <c r="B3" t="s">
        <v>75</v>
      </c>
      <c r="C3" t="s">
        <v>76</v>
      </c>
      <c r="D3" t="s">
        <v>110</v>
      </c>
      <c r="E3" t="s">
        <v>77</v>
      </c>
      <c r="F3" t="s">
        <v>78</v>
      </c>
      <c r="G3">
        <v>139.62200000000001</v>
      </c>
      <c r="H3" t="s">
        <v>77</v>
      </c>
      <c r="I3" t="s">
        <v>79</v>
      </c>
      <c r="J3">
        <v>139.655</v>
      </c>
      <c r="K3" t="s">
        <v>80</v>
      </c>
      <c r="L3" t="s">
        <v>81</v>
      </c>
      <c r="M3" s="10">
        <v>3</v>
      </c>
      <c r="N3" s="10">
        <v>0</v>
      </c>
      <c r="O3">
        <v>330</v>
      </c>
    </row>
    <row r="4" spans="1:15" ht="13.2">
      <c r="A4" t="s">
        <v>74</v>
      </c>
      <c r="B4" t="s">
        <v>70</v>
      </c>
      <c r="C4" t="s">
        <v>76</v>
      </c>
      <c r="D4" t="s">
        <v>83</v>
      </c>
      <c r="E4" t="s">
        <v>77</v>
      </c>
      <c r="F4" t="s">
        <v>84</v>
      </c>
      <c r="G4">
        <v>138.58799999999999</v>
      </c>
      <c r="H4" t="s">
        <v>77</v>
      </c>
      <c r="I4" t="s">
        <v>85</v>
      </c>
      <c r="J4">
        <v>138.53200000000001</v>
      </c>
      <c r="K4" t="s">
        <v>80</v>
      </c>
      <c r="L4" t="s">
        <v>81</v>
      </c>
      <c r="M4" s="10">
        <v>5.6</v>
      </c>
      <c r="N4" s="10">
        <v>0</v>
      </c>
      <c r="O4">
        <v>560</v>
      </c>
    </row>
    <row r="5" spans="1:15" ht="13.2">
      <c r="A5" t="s">
        <v>74</v>
      </c>
      <c r="B5" t="s">
        <v>86</v>
      </c>
      <c r="C5" t="s">
        <v>76</v>
      </c>
      <c r="D5" t="s">
        <v>83</v>
      </c>
      <c r="E5" t="s">
        <v>90</v>
      </c>
      <c r="F5" t="s">
        <v>89</v>
      </c>
      <c r="G5">
        <v>139.435</v>
      </c>
      <c r="H5" t="s">
        <v>87</v>
      </c>
      <c r="I5" t="s">
        <v>88</v>
      </c>
      <c r="J5">
        <v>139.75200000000001</v>
      </c>
      <c r="K5" t="s">
        <v>80</v>
      </c>
      <c r="L5" t="s">
        <v>81</v>
      </c>
      <c r="M5" s="10">
        <v>31</v>
      </c>
      <c r="N5" s="10">
        <v>0</v>
      </c>
      <c r="O5">
        <v>3170</v>
      </c>
    </row>
    <row r="6" spans="1:15" ht="13.2">
      <c r="A6" t="s">
        <v>74</v>
      </c>
      <c r="B6" t="s">
        <v>75</v>
      </c>
      <c r="C6" t="s">
        <v>76</v>
      </c>
      <c r="D6" t="s">
        <v>82</v>
      </c>
      <c r="E6" t="s">
        <v>91</v>
      </c>
      <c r="F6" t="s">
        <v>92</v>
      </c>
      <c r="G6">
        <v>138.99700000000001</v>
      </c>
      <c r="H6" t="s">
        <v>87</v>
      </c>
      <c r="I6" t="s">
        <v>93</v>
      </c>
      <c r="J6">
        <v>139.1002</v>
      </c>
      <c r="K6" t="s">
        <v>80</v>
      </c>
      <c r="L6" t="s">
        <v>81</v>
      </c>
      <c r="M6" s="10">
        <v>10</v>
      </c>
      <c r="N6" s="10">
        <v>0</v>
      </c>
      <c r="O6">
        <v>1050</v>
      </c>
    </row>
    <row r="7" spans="1:15" ht="13.2">
      <c r="A7" t="s">
        <v>74</v>
      </c>
      <c r="B7" t="s">
        <v>75</v>
      </c>
      <c r="C7" t="s">
        <v>76</v>
      </c>
      <c r="D7" t="s">
        <v>83</v>
      </c>
      <c r="F7" t="s">
        <v>103</v>
      </c>
      <c r="G7">
        <v>139.548</v>
      </c>
      <c r="I7" t="s">
        <v>104</v>
      </c>
      <c r="J7">
        <v>139.24299999999999</v>
      </c>
      <c r="K7" t="s">
        <v>105</v>
      </c>
      <c r="L7" t="s">
        <v>106</v>
      </c>
      <c r="M7" s="10">
        <v>0</v>
      </c>
      <c r="N7" s="10">
        <v>30.5</v>
      </c>
      <c r="O7">
        <v>0</v>
      </c>
    </row>
    <row r="8" spans="1:15" ht="13.2">
      <c r="A8" t="s">
        <v>74</v>
      </c>
      <c r="B8" t="s">
        <v>75</v>
      </c>
      <c r="C8" t="s">
        <v>76</v>
      </c>
      <c r="D8" t="s">
        <v>94</v>
      </c>
      <c r="E8" t="s">
        <v>95</v>
      </c>
      <c r="F8" t="s">
        <v>96</v>
      </c>
      <c r="G8">
        <v>142.166</v>
      </c>
      <c r="H8" t="s">
        <v>95</v>
      </c>
      <c r="I8" t="s">
        <v>97</v>
      </c>
      <c r="J8">
        <v>142.512</v>
      </c>
      <c r="K8" t="s">
        <v>98</v>
      </c>
      <c r="L8" t="s">
        <v>81</v>
      </c>
      <c r="M8" s="10">
        <v>34.6</v>
      </c>
      <c r="N8" s="10">
        <v>0</v>
      </c>
      <c r="O8">
        <v>3460</v>
      </c>
    </row>
    <row r="9" spans="1:15" ht="13.2">
      <c r="A9" t="s">
        <v>74</v>
      </c>
      <c r="B9" t="s">
        <v>99</v>
      </c>
      <c r="C9" t="s">
        <v>76</v>
      </c>
      <c r="D9" t="s">
        <v>94</v>
      </c>
      <c r="E9" t="s">
        <v>100</v>
      </c>
      <c r="F9" t="s">
        <v>101</v>
      </c>
      <c r="G9">
        <v>142.346</v>
      </c>
      <c r="H9" t="s">
        <v>100</v>
      </c>
      <c r="I9" t="s">
        <v>102</v>
      </c>
      <c r="J9">
        <v>142.13300000000001</v>
      </c>
      <c r="K9" t="s">
        <v>98</v>
      </c>
      <c r="L9" t="s">
        <v>81</v>
      </c>
      <c r="M9" s="10">
        <v>21.3</v>
      </c>
      <c r="N9" s="10">
        <v>0</v>
      </c>
      <c r="O9">
        <v>2130</v>
      </c>
    </row>
    <row r="10" spans="1:15" ht="13.2">
      <c r="A10" t="s">
        <v>74</v>
      </c>
      <c r="B10" t="s">
        <v>99</v>
      </c>
      <c r="C10" t="s">
        <v>76</v>
      </c>
      <c r="D10" t="s">
        <v>94</v>
      </c>
      <c r="E10" t="s">
        <v>95</v>
      </c>
      <c r="F10" t="s">
        <v>107</v>
      </c>
      <c r="G10">
        <v>142.048</v>
      </c>
      <c r="H10" t="s">
        <v>95</v>
      </c>
      <c r="I10" t="s">
        <v>108</v>
      </c>
      <c r="J10">
        <v>142.12799999999999</v>
      </c>
      <c r="K10" t="s">
        <v>109</v>
      </c>
      <c r="L10" t="s">
        <v>106</v>
      </c>
      <c r="M10" s="10">
        <v>0</v>
      </c>
      <c r="N10" s="10">
        <v>8</v>
      </c>
      <c r="O10">
        <v>0</v>
      </c>
    </row>
    <row r="11" spans="1:15" ht="13.2">
      <c r="M11" s="10"/>
      <c r="N11" s="10"/>
    </row>
    <row r="12" spans="1:15" ht="13.2">
      <c r="M12" s="10"/>
      <c r="N12" s="10"/>
    </row>
    <row r="13" spans="1:15" ht="13.2">
      <c r="M13" s="10"/>
      <c r="N13" s="10"/>
    </row>
    <row r="14" spans="1:15" ht="13.2">
      <c r="M14" s="10"/>
      <c r="N14" s="10"/>
    </row>
    <row r="15" spans="1:15" ht="13.2">
      <c r="M15" s="10"/>
      <c r="N15" s="10"/>
    </row>
    <row r="16" spans="1:15" ht="13.2">
      <c r="M16" s="10"/>
      <c r="N16" s="10"/>
    </row>
    <row r="17" spans="1:15" ht="13.2">
      <c r="M17" s="10"/>
      <c r="N17" s="10"/>
    </row>
    <row r="18" spans="1:15" ht="13.2">
      <c r="M18" s="10"/>
      <c r="N18" s="10"/>
    </row>
    <row r="19" spans="1:15" ht="13.2">
      <c r="M19" s="10"/>
      <c r="N19" s="10"/>
    </row>
    <row r="20" spans="1:15" ht="13.2">
      <c r="M20" s="10"/>
      <c r="N20" s="10"/>
    </row>
    <row r="21" spans="1:15" ht="13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  <c r="N21" s="43"/>
      <c r="O21" s="42"/>
    </row>
    <row r="22" spans="1:15" ht="13.2">
      <c r="L22" s="44" t="s">
        <v>40</v>
      </c>
      <c r="M22" s="10">
        <v>170.5</v>
      </c>
      <c r="N22" s="10">
        <v>38.5</v>
      </c>
      <c r="O22">
        <v>13360</v>
      </c>
    </row>
    <row r="23" spans="1:15" ht="13.2">
      <c r="M23" s="10"/>
      <c r="N23" s="10"/>
    </row>
    <row r="24" spans="1:15" ht="13.2">
      <c r="M24" s="10"/>
      <c r="N24" s="10"/>
    </row>
    <row r="26" spans="1:15" ht="13.2">
      <c r="L26" s="11"/>
      <c r="M26" s="12"/>
      <c r="N26" s="12"/>
    </row>
    <row r="29" spans="1:15" ht="13.2">
      <c r="C29" s="142" t="s">
        <v>41</v>
      </c>
      <c r="D29" s="143"/>
      <c r="F29" s="144" t="s">
        <v>42</v>
      </c>
      <c r="G29" s="145"/>
      <c r="H29" s="28" t="s">
        <v>43</v>
      </c>
      <c r="I29" s="31" t="s">
        <v>44</v>
      </c>
    </row>
    <row r="30" spans="1:15" ht="13.2">
      <c r="C30" s="5" t="s">
        <v>45</v>
      </c>
      <c r="D30" s="6"/>
      <c r="F30" s="5"/>
      <c r="G30" s="15"/>
      <c r="H30" s="21"/>
      <c r="I30" s="24"/>
    </row>
    <row r="31" spans="1:15" ht="13.2">
      <c r="C31" s="2" t="s">
        <v>46</v>
      </c>
      <c r="D31" s="1"/>
      <c r="F31" s="2"/>
      <c r="G31" s="17"/>
      <c r="H31" s="22"/>
      <c r="I31" s="18"/>
    </row>
    <row r="32" spans="1:15" ht="13.2">
      <c r="C32" s="2" t="s">
        <v>47</v>
      </c>
      <c r="D32" s="1"/>
      <c r="F32" s="2"/>
      <c r="G32" s="17"/>
      <c r="H32" s="22"/>
      <c r="I32" s="18"/>
    </row>
    <row r="33" spans="3:9" ht="13.2">
      <c r="C33" s="2" t="s">
        <v>48</v>
      </c>
      <c r="D33" s="1"/>
      <c r="F33" s="2"/>
      <c r="G33" s="17"/>
      <c r="H33" s="22"/>
      <c r="I33" s="18"/>
    </row>
    <row r="34" spans="3:9" ht="13.2">
      <c r="C34" s="2" t="s">
        <v>49</v>
      </c>
      <c r="D34" s="1"/>
      <c r="F34" s="2"/>
      <c r="G34" s="17"/>
      <c r="H34" s="22"/>
      <c r="I34" s="18"/>
    </row>
    <row r="35" spans="3:9" ht="13.2">
      <c r="C35" s="2" t="s">
        <v>50</v>
      </c>
      <c r="D35" s="4"/>
      <c r="F35" s="2"/>
      <c r="G35" s="17"/>
      <c r="H35" s="22"/>
      <c r="I35" s="18"/>
    </row>
    <row r="36" spans="3:9" ht="13.2">
      <c r="C36" s="2" t="s">
        <v>51</v>
      </c>
      <c r="D36" s="1"/>
      <c r="F36" s="2"/>
      <c r="G36" s="17"/>
      <c r="H36" s="22"/>
      <c r="I36" s="18"/>
    </row>
    <row r="37" spans="3:9" ht="13.2">
      <c r="C37" s="8" t="s">
        <v>52</v>
      </c>
      <c r="D37" s="9"/>
      <c r="F37" s="2"/>
      <c r="G37" s="17"/>
      <c r="H37" s="22"/>
      <c r="I37" s="18"/>
    </row>
    <row r="38" spans="3:9" ht="13.2">
      <c r="C38" s="2" t="s">
        <v>53</v>
      </c>
      <c r="D38" s="1"/>
      <c r="F38" s="2"/>
      <c r="G38" s="17"/>
      <c r="H38" s="22"/>
      <c r="I38" s="18"/>
    </row>
    <row r="39" spans="3:9" ht="13.2">
      <c r="C39" s="2" t="s">
        <v>54</v>
      </c>
      <c r="D39" s="4"/>
      <c r="F39" s="2"/>
      <c r="G39" s="17"/>
      <c r="H39" s="22"/>
      <c r="I39" s="18"/>
    </row>
    <row r="40" spans="3:9" ht="13.2">
      <c r="C40" s="2" t="s">
        <v>55</v>
      </c>
      <c r="D40" s="1"/>
      <c r="F40" s="5"/>
      <c r="G40" s="15"/>
      <c r="H40" s="21"/>
      <c r="I40" s="16"/>
    </row>
    <row r="41" spans="3:9" ht="13.2">
      <c r="C41" s="2" t="s">
        <v>14</v>
      </c>
      <c r="D41" s="13"/>
      <c r="F41" s="2"/>
      <c r="G41" s="17"/>
      <c r="H41" s="22"/>
      <c r="I41" s="18"/>
    </row>
    <row r="42" spans="3:9" ht="13.2">
      <c r="C42" s="2" t="s">
        <v>15</v>
      </c>
      <c r="D42" s="13"/>
      <c r="F42" s="2"/>
      <c r="G42" s="17"/>
      <c r="H42" s="22"/>
      <c r="I42" s="18"/>
    </row>
    <row r="43" spans="3:9" ht="13.2">
      <c r="C43" s="2" t="s">
        <v>56</v>
      </c>
      <c r="D43" s="1"/>
      <c r="F43" s="2"/>
      <c r="G43" s="17"/>
      <c r="H43" s="22"/>
      <c r="I43" s="18"/>
    </row>
    <row r="44" spans="3:9" ht="13.2">
      <c r="C44" s="2" t="s">
        <v>57</v>
      </c>
      <c r="D44" s="1"/>
      <c r="F44" s="2"/>
      <c r="G44" s="17"/>
      <c r="H44" s="22"/>
      <c r="I44" s="18"/>
    </row>
    <row r="45" spans="3:9" ht="13.2">
      <c r="C45" s="2" t="s">
        <v>58</v>
      </c>
      <c r="D45" s="14"/>
      <c r="F45" s="2"/>
      <c r="G45" s="17"/>
      <c r="H45" s="22"/>
      <c r="I45" s="18"/>
    </row>
    <row r="46" spans="3:9" ht="13.2">
      <c r="C46" s="3" t="s">
        <v>13</v>
      </c>
      <c r="D46" s="7"/>
      <c r="F46" s="2"/>
      <c r="G46" s="17"/>
      <c r="H46" s="22"/>
      <c r="I46" s="18"/>
    </row>
    <row r="47" spans="3:9" ht="13.2">
      <c r="F47" s="2"/>
      <c r="G47" s="17"/>
      <c r="H47" s="22"/>
      <c r="I47" s="18"/>
    </row>
    <row r="48" spans="3:9" ht="13.2">
      <c r="F48" s="3"/>
      <c r="G48" s="19"/>
      <c r="H48" s="23"/>
      <c r="I48" s="20"/>
    </row>
    <row r="49" spans="6:10" ht="13.2">
      <c r="F49" s="38" t="s">
        <v>40</v>
      </c>
      <c r="G49" s="45">
        <f>SUM(G30:G48)</f>
        <v>0</v>
      </c>
      <c r="H49" s="45">
        <f>SUM(H30:H48)</f>
        <v>0</v>
      </c>
      <c r="I49" s="45">
        <f>SUM(I30:I48)</f>
        <v>0</v>
      </c>
    </row>
    <row r="52" spans="6:10" ht="13.2">
      <c r="F52" s="144" t="s">
        <v>59</v>
      </c>
      <c r="G52" s="145"/>
      <c r="H52" s="28" t="s">
        <v>43</v>
      </c>
      <c r="I52" s="29" t="s">
        <v>44</v>
      </c>
      <c r="J52" s="30" t="s">
        <v>60</v>
      </c>
    </row>
    <row r="53" spans="6:10" ht="13.2">
      <c r="F53" s="5" t="s">
        <v>61</v>
      </c>
      <c r="G53" s="15">
        <v>0</v>
      </c>
      <c r="H53" s="21">
        <v>0</v>
      </c>
      <c r="I53" s="25">
        <v>0</v>
      </c>
      <c r="J53" s="26">
        <v>0</v>
      </c>
    </row>
    <row r="54" spans="6:10" ht="13.2">
      <c r="F54" s="2" t="s">
        <v>62</v>
      </c>
      <c r="G54" s="17">
        <v>0</v>
      </c>
      <c r="H54" s="17">
        <v>0</v>
      </c>
      <c r="I54" s="22">
        <v>0</v>
      </c>
      <c r="J54" s="27">
        <v>0</v>
      </c>
    </row>
    <row r="55" spans="6:10" ht="13.2">
      <c r="F55" s="2" t="s">
        <v>63</v>
      </c>
      <c r="G55" s="17">
        <v>0</v>
      </c>
      <c r="H55" s="17">
        <v>0</v>
      </c>
      <c r="I55" s="22">
        <v>0</v>
      </c>
      <c r="J55" s="27">
        <v>0</v>
      </c>
    </row>
    <row r="56" spans="6:10" ht="13.2">
      <c r="F56" s="2" t="s">
        <v>64</v>
      </c>
      <c r="G56" s="17">
        <v>0</v>
      </c>
      <c r="H56" s="17">
        <v>0</v>
      </c>
      <c r="I56" s="22">
        <v>0</v>
      </c>
      <c r="J56" s="27">
        <v>0</v>
      </c>
    </row>
    <row r="57" spans="6:10" ht="13.2">
      <c r="F57" s="33" t="s">
        <v>65</v>
      </c>
      <c r="G57" s="34">
        <v>0</v>
      </c>
      <c r="H57" s="34">
        <v>0</v>
      </c>
      <c r="I57" s="35">
        <v>0</v>
      </c>
      <c r="J57" s="36">
        <v>0</v>
      </c>
    </row>
    <row r="58" spans="6:10" ht="13.2">
      <c r="F58" s="32" t="s">
        <v>40</v>
      </c>
      <c r="G58" s="32"/>
      <c r="H58" s="32"/>
      <c r="I58" s="37"/>
      <c r="J58" s="125">
        <f>SUM(J53:J57)</f>
        <v>0</v>
      </c>
    </row>
  </sheetData>
  <mergeCells count="3">
    <mergeCell ref="C29:D29"/>
    <mergeCell ref="F29:G29"/>
    <mergeCell ref="F52:G52"/>
  </mergeCells>
  <phoneticPr fontId="13"/>
  <pageMargins left="0.69861111111111107" right="0.69861111111111107" top="0.75" bottom="0.75" header="0.3" footer="0.3"/>
  <pageSetup paperSize="9" firstPageNumber="4294963191" orientation="portrait" horizontalDpi="12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zoomScaleSheetLayoutView="100" workbookViewId="0">
      <pane activePane="bottomRight" state="frozen"/>
      <selection activeCell="O6" sqref="O6"/>
    </sheetView>
  </sheetViews>
  <sheetFormatPr defaultColWidth="10" defaultRowHeight="13.5" customHeight="1"/>
  <cols>
    <col min="1" max="1" width="9.6640625" customWidth="1"/>
    <col min="3" max="3" width="17.21875" customWidth="1"/>
    <col min="4" max="4" width="32.77734375" customWidth="1"/>
    <col min="5" max="5" width="6.88671875" customWidth="1"/>
    <col min="6" max="6" width="15.88671875" customWidth="1"/>
    <col min="7" max="7" width="13.109375" customWidth="1"/>
    <col min="8" max="8" width="11.21875" customWidth="1"/>
    <col min="9" max="9" width="15.88671875" customWidth="1"/>
    <col min="11" max="11" width="18.33203125" customWidth="1"/>
    <col min="12" max="12" width="9" customWidth="1"/>
    <col min="15" max="15" width="15.88671875" customWidth="1"/>
  </cols>
  <sheetData>
    <row r="1" spans="1:15" ht="13.2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41" t="s">
        <v>35</v>
      </c>
    </row>
    <row r="2" spans="1:15" ht="13.5" customHeight="1">
      <c r="A2" t="s">
        <v>74</v>
      </c>
      <c r="B2" t="s">
        <v>75</v>
      </c>
      <c r="C2" t="s">
        <v>76</v>
      </c>
      <c r="D2" t="s">
        <v>111</v>
      </c>
      <c r="E2" t="s">
        <v>112</v>
      </c>
      <c r="F2" t="s">
        <v>113</v>
      </c>
      <c r="G2">
        <v>143.422</v>
      </c>
      <c r="H2" t="s">
        <v>112</v>
      </c>
      <c r="I2" t="s">
        <v>114</v>
      </c>
      <c r="J2">
        <v>143.61199999999999</v>
      </c>
      <c r="K2" t="s">
        <v>98</v>
      </c>
      <c r="L2" t="s">
        <v>81</v>
      </c>
      <c r="M2" s="10">
        <v>19</v>
      </c>
      <c r="N2" s="10">
        <v>0</v>
      </c>
      <c r="O2">
        <v>1900</v>
      </c>
    </row>
    <row r="3" spans="1:15" ht="13.2">
      <c r="A3" t="s">
        <v>74</v>
      </c>
      <c r="B3" t="s">
        <v>75</v>
      </c>
      <c r="C3" t="s">
        <v>76</v>
      </c>
      <c r="D3" t="s">
        <v>94</v>
      </c>
      <c r="E3" t="s">
        <v>87</v>
      </c>
      <c r="F3" t="s">
        <v>115</v>
      </c>
      <c r="G3">
        <v>142.71799999999999</v>
      </c>
      <c r="H3" t="s">
        <v>87</v>
      </c>
      <c r="I3" t="s">
        <v>116</v>
      </c>
      <c r="J3">
        <v>142.834</v>
      </c>
      <c r="K3" t="s">
        <v>117</v>
      </c>
      <c r="L3" t="s">
        <v>106</v>
      </c>
      <c r="M3" s="10">
        <v>0</v>
      </c>
      <c r="N3" s="10">
        <v>11</v>
      </c>
      <c r="O3">
        <v>0</v>
      </c>
    </row>
    <row r="4" spans="1:15" ht="13.2">
      <c r="A4" t="s">
        <v>74</v>
      </c>
      <c r="B4" t="s">
        <v>75</v>
      </c>
      <c r="C4" t="s">
        <v>76</v>
      </c>
      <c r="D4" t="s">
        <v>94</v>
      </c>
      <c r="E4" t="s">
        <v>118</v>
      </c>
      <c r="F4" t="s">
        <v>119</v>
      </c>
      <c r="G4">
        <v>142.59299999999999</v>
      </c>
      <c r="H4" t="s">
        <v>118</v>
      </c>
      <c r="I4" t="s">
        <v>120</v>
      </c>
      <c r="J4">
        <v>142.80000000000001</v>
      </c>
      <c r="K4" t="s">
        <v>98</v>
      </c>
      <c r="L4" t="s">
        <v>81</v>
      </c>
      <c r="M4" s="10">
        <v>20.7</v>
      </c>
      <c r="N4" s="10">
        <v>0</v>
      </c>
      <c r="O4">
        <v>2070</v>
      </c>
    </row>
    <row r="5" spans="1:15" ht="13.2">
      <c r="M5" s="10"/>
      <c r="N5" s="10"/>
    </row>
    <row r="6" spans="1:15" ht="13.2">
      <c r="N6" s="10"/>
    </row>
    <row r="7" spans="1:15" ht="13.2">
      <c r="N7" s="10"/>
    </row>
    <row r="8" spans="1:15" ht="13.2">
      <c r="M8" s="10"/>
      <c r="N8" s="10"/>
    </row>
    <row r="9" spans="1:15" ht="13.2">
      <c r="M9" s="10"/>
      <c r="N9" s="10"/>
    </row>
    <row r="10" spans="1:15" ht="13.2">
      <c r="M10" s="10"/>
      <c r="N10" s="10"/>
    </row>
    <row r="11" spans="1:15" ht="13.2">
      <c r="M11" s="10"/>
      <c r="N11" s="10"/>
    </row>
    <row r="12" spans="1:15" ht="13.2">
      <c r="M12" s="10"/>
      <c r="N12" s="10"/>
    </row>
    <row r="13" spans="1:15" ht="13.2">
      <c r="M13" s="10"/>
      <c r="N13" s="10"/>
    </row>
    <row r="14" spans="1:15" ht="13.2">
      <c r="M14" s="10"/>
      <c r="N14" s="10"/>
    </row>
    <row r="15" spans="1:15" ht="13.2">
      <c r="M15" s="10"/>
      <c r="N15" s="10"/>
    </row>
    <row r="16" spans="1:15" ht="13.2">
      <c r="M16" s="10"/>
      <c r="N16" s="10"/>
    </row>
    <row r="17" spans="1:15" ht="13.2">
      <c r="M17" s="10"/>
      <c r="N17" s="10"/>
    </row>
    <row r="18" spans="1:15" ht="13.2">
      <c r="M18" s="10"/>
      <c r="N18" s="10"/>
    </row>
    <row r="19" spans="1:15" ht="13.2">
      <c r="M19" s="10"/>
      <c r="N19" s="10"/>
    </row>
    <row r="20" spans="1:15" ht="13.2">
      <c r="M20" s="10"/>
      <c r="N20" s="10"/>
    </row>
    <row r="21" spans="1:15" ht="13.2">
      <c r="M21" s="10"/>
      <c r="N21" s="10"/>
    </row>
    <row r="22" spans="1:15" ht="13.2">
      <c r="M22" s="10"/>
      <c r="N22" s="10"/>
    </row>
    <row r="23" spans="1:15" ht="13.2">
      <c r="M23" s="10"/>
      <c r="N23" s="10"/>
    </row>
    <row r="24" spans="1:15" ht="13.2">
      <c r="M24" s="10"/>
      <c r="N24" s="10"/>
    </row>
    <row r="25" spans="1:15" ht="13.2">
      <c r="M25" s="10"/>
      <c r="N25" s="10"/>
    </row>
    <row r="26" spans="1:15" ht="13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42"/>
    </row>
    <row r="27" spans="1:15" ht="13.2">
      <c r="L27" s="44" t="s">
        <v>40</v>
      </c>
      <c r="M27" s="10">
        <v>75</v>
      </c>
      <c r="N27" s="10"/>
      <c r="O27">
        <v>7500</v>
      </c>
    </row>
    <row r="28" spans="1:15" ht="13.2">
      <c r="M28" s="10"/>
      <c r="N28" s="10"/>
    </row>
    <row r="29" spans="1:15" ht="13.2">
      <c r="M29" s="10"/>
      <c r="N29" s="10"/>
    </row>
    <row r="31" spans="1:15" ht="13.2">
      <c r="L31" s="11"/>
      <c r="M31" s="12"/>
      <c r="N31" s="12"/>
    </row>
    <row r="34" spans="3:9" ht="13.2">
      <c r="C34" s="142" t="s">
        <v>41</v>
      </c>
      <c r="D34" s="143"/>
      <c r="F34" s="144" t="s">
        <v>42</v>
      </c>
      <c r="G34" s="145"/>
      <c r="H34" s="28" t="s">
        <v>43</v>
      </c>
      <c r="I34" s="31" t="s">
        <v>44</v>
      </c>
    </row>
    <row r="35" spans="3:9" ht="13.2">
      <c r="C35" s="5" t="s">
        <v>45</v>
      </c>
      <c r="D35" s="6"/>
      <c r="F35" s="5"/>
      <c r="G35" s="15"/>
      <c r="H35" s="21"/>
      <c r="I35" s="24"/>
    </row>
    <row r="36" spans="3:9" ht="13.2">
      <c r="C36" s="2" t="s">
        <v>46</v>
      </c>
      <c r="D36" s="1"/>
      <c r="F36" s="2"/>
      <c r="G36" s="17"/>
      <c r="H36" s="22"/>
      <c r="I36" s="18"/>
    </row>
    <row r="37" spans="3:9" ht="13.2">
      <c r="C37" s="2" t="s">
        <v>47</v>
      </c>
      <c r="D37" s="1"/>
      <c r="F37" s="2"/>
      <c r="G37" s="17"/>
      <c r="H37" s="22"/>
      <c r="I37" s="18"/>
    </row>
    <row r="38" spans="3:9" ht="13.2">
      <c r="C38" s="2" t="s">
        <v>48</v>
      </c>
      <c r="D38" s="1"/>
      <c r="F38" s="2"/>
      <c r="G38" s="17"/>
      <c r="H38" s="22"/>
      <c r="I38" s="18"/>
    </row>
    <row r="39" spans="3:9" ht="13.2">
      <c r="C39" s="2" t="s">
        <v>49</v>
      </c>
      <c r="D39" s="1"/>
      <c r="F39" s="2"/>
      <c r="G39" s="17"/>
      <c r="H39" s="22"/>
      <c r="I39" s="18"/>
    </row>
    <row r="40" spans="3:9" ht="13.2">
      <c r="C40" s="2" t="s">
        <v>50</v>
      </c>
      <c r="D40" s="4"/>
      <c r="F40" s="2"/>
      <c r="G40" s="17"/>
      <c r="H40" s="22"/>
      <c r="I40" s="18"/>
    </row>
    <row r="41" spans="3:9" ht="13.2">
      <c r="C41" s="2" t="s">
        <v>51</v>
      </c>
      <c r="D41" s="1"/>
      <c r="F41" s="2"/>
      <c r="G41" s="17"/>
      <c r="H41" s="22"/>
      <c r="I41" s="18"/>
    </row>
    <row r="42" spans="3:9" ht="13.2">
      <c r="C42" s="8" t="s">
        <v>52</v>
      </c>
      <c r="D42" s="9"/>
      <c r="F42" s="2"/>
      <c r="G42" s="17"/>
      <c r="H42" s="22"/>
      <c r="I42" s="18"/>
    </row>
    <row r="43" spans="3:9" ht="13.2">
      <c r="C43" s="2" t="s">
        <v>53</v>
      </c>
      <c r="D43" s="1"/>
      <c r="F43" s="2"/>
      <c r="G43" s="17"/>
      <c r="H43" s="22"/>
      <c r="I43" s="18"/>
    </row>
    <row r="44" spans="3:9" ht="13.2">
      <c r="C44" s="2" t="s">
        <v>54</v>
      </c>
      <c r="D44" s="4"/>
      <c r="F44" s="2"/>
      <c r="G44" s="17"/>
      <c r="H44" s="22"/>
      <c r="I44" s="18"/>
    </row>
    <row r="45" spans="3:9" ht="13.2">
      <c r="C45" s="2" t="s">
        <v>55</v>
      </c>
      <c r="D45" s="1"/>
      <c r="F45" s="5"/>
      <c r="G45" s="15"/>
      <c r="H45" s="21"/>
      <c r="I45" s="16"/>
    </row>
    <row r="46" spans="3:9" ht="13.2">
      <c r="C46" s="2" t="s">
        <v>14</v>
      </c>
      <c r="D46" s="13"/>
      <c r="F46" s="2"/>
      <c r="G46" s="17"/>
      <c r="H46" s="22"/>
      <c r="I46" s="18"/>
    </row>
    <row r="47" spans="3:9" ht="13.2">
      <c r="C47" s="2" t="s">
        <v>15</v>
      </c>
      <c r="D47" s="13"/>
      <c r="F47" s="2"/>
      <c r="G47" s="17"/>
      <c r="H47" s="22"/>
      <c r="I47" s="18"/>
    </row>
    <row r="48" spans="3:9" ht="13.2">
      <c r="C48" s="2" t="s">
        <v>56</v>
      </c>
      <c r="D48" s="1"/>
      <c r="F48" s="2"/>
      <c r="G48" s="17"/>
      <c r="H48" s="22"/>
      <c r="I48" s="18"/>
    </row>
    <row r="49" spans="3:10" ht="13.2">
      <c r="C49" s="2" t="s">
        <v>57</v>
      </c>
      <c r="D49" s="1"/>
      <c r="F49" s="2"/>
      <c r="G49" s="17"/>
      <c r="H49" s="22"/>
      <c r="I49" s="18"/>
    </row>
    <row r="50" spans="3:10" ht="13.2">
      <c r="C50" s="2" t="s">
        <v>58</v>
      </c>
      <c r="D50" s="14"/>
      <c r="F50" s="2"/>
      <c r="G50" s="17"/>
      <c r="H50" s="22"/>
      <c r="I50" s="18"/>
    </row>
    <row r="51" spans="3:10" ht="13.2">
      <c r="C51" s="3" t="s">
        <v>13</v>
      </c>
      <c r="D51" s="7"/>
      <c r="F51" s="2"/>
      <c r="G51" s="17"/>
      <c r="H51" s="22"/>
      <c r="I51" s="18"/>
    </row>
    <row r="52" spans="3:10" ht="13.2">
      <c r="F52" s="2"/>
      <c r="G52" s="17"/>
      <c r="H52" s="22"/>
      <c r="I52" s="18"/>
    </row>
    <row r="53" spans="3:10" ht="13.2">
      <c r="F53" s="3"/>
      <c r="G53" s="19"/>
      <c r="H53" s="23"/>
      <c r="I53" s="20"/>
    </row>
    <row r="54" spans="3:10" ht="13.2">
      <c r="F54" s="38" t="s">
        <v>40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 ht="13.2">
      <c r="F57" s="144" t="s">
        <v>59</v>
      </c>
      <c r="G57" s="145"/>
      <c r="H57" s="28" t="s">
        <v>43</v>
      </c>
      <c r="I57" s="29" t="s">
        <v>44</v>
      </c>
      <c r="J57" s="30" t="s">
        <v>60</v>
      </c>
    </row>
    <row r="58" spans="3:10" ht="13.2">
      <c r="F58" s="5" t="s">
        <v>61</v>
      </c>
      <c r="G58" s="15">
        <v>0</v>
      </c>
      <c r="H58" s="21">
        <v>0</v>
      </c>
      <c r="I58" s="25">
        <v>0</v>
      </c>
      <c r="J58" s="26">
        <v>0</v>
      </c>
    </row>
    <row r="59" spans="3:10" ht="13.2">
      <c r="F59" s="2" t="s">
        <v>62</v>
      </c>
      <c r="G59" s="17">
        <v>0</v>
      </c>
      <c r="H59" s="17">
        <v>0</v>
      </c>
      <c r="I59" s="22">
        <v>0</v>
      </c>
      <c r="J59" s="27">
        <v>0</v>
      </c>
    </row>
    <row r="60" spans="3:10" ht="13.2">
      <c r="F60" s="2" t="s">
        <v>63</v>
      </c>
      <c r="G60" s="17">
        <v>0</v>
      </c>
      <c r="H60" s="17">
        <v>0</v>
      </c>
      <c r="I60" s="22">
        <v>0</v>
      </c>
      <c r="J60" s="27">
        <v>0</v>
      </c>
    </row>
    <row r="61" spans="3:10" ht="13.2">
      <c r="F61" s="2" t="s">
        <v>64</v>
      </c>
      <c r="G61" s="17">
        <v>0</v>
      </c>
      <c r="H61" s="17">
        <v>0</v>
      </c>
      <c r="I61" s="22">
        <v>0</v>
      </c>
      <c r="J61" s="27">
        <v>0</v>
      </c>
    </row>
    <row r="62" spans="3:10" ht="13.2">
      <c r="F62" s="33" t="s">
        <v>65</v>
      </c>
      <c r="G62" s="34">
        <v>0</v>
      </c>
      <c r="H62" s="34">
        <v>0</v>
      </c>
      <c r="I62" s="35">
        <v>0</v>
      </c>
      <c r="J62" s="36">
        <v>0</v>
      </c>
    </row>
    <row r="63" spans="3:10" ht="13.2">
      <c r="F63" s="32" t="s">
        <v>40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SheetLayoutView="100" workbookViewId="0">
      <selection activeCell="B3" sqref="B3"/>
    </sheetView>
  </sheetViews>
  <sheetFormatPr defaultColWidth="8.88671875" defaultRowHeight="13.2"/>
  <sheetData/>
  <phoneticPr fontId="13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"/>
  <sheetViews>
    <sheetView zoomScaleSheetLayoutView="100" workbookViewId="0">
      <selection activeCell="B12" sqref="B12"/>
    </sheetView>
  </sheetViews>
  <sheetFormatPr defaultColWidth="8.88671875" defaultRowHeight="13.2"/>
  <sheetData>
    <row r="1" spans="1:9">
      <c r="A1" s="128" t="s">
        <v>66</v>
      </c>
      <c r="B1" s="129"/>
      <c r="C1" s="129"/>
      <c r="D1" s="129"/>
      <c r="E1" s="129"/>
      <c r="F1" s="129"/>
      <c r="G1" s="129"/>
      <c r="H1" s="129"/>
      <c r="I1" s="127"/>
    </row>
    <row r="2" spans="1:9">
      <c r="A2" s="130" t="s">
        <v>67</v>
      </c>
      <c r="B2" s="131"/>
      <c r="C2" s="131"/>
      <c r="D2" s="131"/>
      <c r="E2" s="131"/>
      <c r="F2" s="131"/>
      <c r="G2" s="131"/>
      <c r="H2" s="131"/>
      <c r="I2" s="127"/>
    </row>
    <row r="3" spans="1:9">
      <c r="A3" s="127"/>
      <c r="D3" s="127"/>
    </row>
    <row r="7" spans="1:9">
      <c r="A7" t="s">
        <v>68</v>
      </c>
    </row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ルール＆合計</vt:lpstr>
      <vt:lpstr>2023年7月</vt:lpstr>
      <vt:lpstr>2023年8月</vt:lpstr>
      <vt:lpstr>画像</vt:lpstr>
      <vt:lpstr>気づき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YUUYA YAMAMURA</dc:creator>
  <cp:keywords/>
  <dc:description/>
  <cp:lastModifiedBy>hiroko deguchi</cp:lastModifiedBy>
  <cp:revision/>
  <cp:lastPrinted>1899-12-30T00:00:00Z</cp:lastPrinted>
  <dcterms:created xsi:type="dcterms:W3CDTF">2013-10-09T23:04:08Z</dcterms:created>
  <dcterms:modified xsi:type="dcterms:W3CDTF">2023-08-04T11:56:39Z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