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50" windowHeight="6780" firstSheet="1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<sst xmlns="http://schemas.openxmlformats.org/spreadsheetml/2006/main" count="50" uniqueCount="38">
  <si>
    <t>通貨ペア</t>
  </si>
  <si>
    <t>USDCHF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</si>
  <si>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</si>
  <si>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</si>
  <si>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</si>
  <si>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</si>
  <si>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</si>
  <si>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</si>
  <si>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</si>
  <si>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</si>
  <si>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</si>
  <si>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</si>
  <si>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</si>
  <si>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</si>
  <si>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</si>
  <si>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</si>
  <si>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</si>
  <si>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</si>
  <si>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</si>
  <si>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</si>
  <si>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</si>
  <si>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</si>
  <si>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</si>
  <si>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</si>
  <si>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</si>
  <si>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</si>
  <si>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</si>
  <si>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FX以外の金とか株とかもデモでやってみたいと思いました。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</si>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</sst>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yyyy/m/d;@"/>
    <numFmt numFmtId="177" formatCode="#,##0_);[Red]\(#,##0\)"/>
    <numFmt numFmtId="178" formatCode="#,##0_ "/>
    <numFmt numFmtId="179" formatCode="_-&quot;\&quot;* #,##0_-\ ;\-&quot;\&quot;* #,##0_-\ ;_-&quot;\&quot;* &quot;-&quot;??_-\ ;_-@_-"/>
    <numFmt numFmtId="180" formatCode="_-&quot;\&quot;* #,##0.00_-\ ;\-&quot;\&quot;* #,##0.00_-\ ;_-&quot;\&quot;* &quot;-&quot;??_-\ ;_-@_-"/>
    <numFmt numFmtId="181" formatCode="0.0%"/>
    <numFmt numFmtId="182" formatCode="_ * #,##0_ ;_ * \-#,##0_ ;_ * &quot;-&quot;??_ ;_ @_ 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134"/>
      <scheme val="minor"/>
    </font>
    <font>
      <b/>
      <sz val="11"/>
      <color rgb="FFFFFFFF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sz val="11"/>
      <color rgb="FF006100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sz val="11"/>
      <color rgb="FF9C0006"/>
      <name val="游ゴシック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182" fontId="10" fillId="0" borderId="0" applyFont="0" applyFill="0" applyBorder="0" applyAlignment="0" applyProtection="0">
      <alignment vertical="center"/>
    </xf>
    <xf numFmtId="180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2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22" borderId="23" applyNumberFormat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6" fillId="22" borderId="18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8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77" fontId="0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Fill="1" applyBorder="1">
      <alignment vertical="center"/>
    </xf>
    <xf numFmtId="177" fontId="0" fillId="0" borderId="0" xfId="0" applyNumberFormat="1">
      <alignment vertical="center"/>
    </xf>
    <xf numFmtId="176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0" borderId="13" xfId="0" applyFont="1" applyBorder="1">
      <alignment vertical="center"/>
    </xf>
    <xf numFmtId="0" fontId="8" fillId="3" borderId="13" xfId="0" applyFont="1" applyFill="1" applyBorder="1">
      <alignment vertical="center"/>
    </xf>
    <xf numFmtId="0" fontId="8" fillId="0" borderId="13" xfId="0" applyFon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177" fontId="0" fillId="0" borderId="6" xfId="0" applyNumberForma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9" applyFont="1" applyBorder="1">
      <alignment vertical="center"/>
    </xf>
    <xf numFmtId="9" fontId="6" fillId="0" borderId="7" xfId="9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>
      <alignment vertical="center"/>
    </xf>
    <xf numFmtId="0" fontId="6" fillId="0" borderId="9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9" applyFont="1" applyBorder="1">
      <alignment vertical="center"/>
    </xf>
    <xf numFmtId="181" fontId="6" fillId="0" borderId="6" xfId="9" applyNumberFormat="1" applyFont="1" applyBorder="1">
      <alignment vertical="center"/>
    </xf>
    <xf numFmtId="181" fontId="6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3876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6055995" y="10774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6276975" y="55422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8195310" y="13759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838575" y="2435606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4351020" y="240334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38480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916805" y="186918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734050" y="183108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698105" y="317931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026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9296400" y="39717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5153025" y="4889246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7393305" y="4747006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6003925" y="55897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7496175" y="586009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9043035" y="54653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4404360" y="63263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5459730" y="632790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505450" y="709396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850380" y="718134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7393305" y="72331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660005" y="726490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53</xdr:row>
      <xdr:rowOff>0</xdr:rowOff>
    </xdr:from>
    <xdr:to>
      <xdr:col>7</xdr:col>
      <xdr:colOff>603250</xdr:colOff>
      <xdr:row>77</xdr:row>
      <xdr:rowOff>19050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94234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7</xdr:col>
      <xdr:colOff>603250</xdr:colOff>
      <xdr:row>51</xdr:row>
      <xdr:rowOff>19050</xdr:rowOff>
    </xdr:to>
    <xdr:pic>
      <xdr:nvPicPr>
        <xdr:cNvPr id="27" name="図形 2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48006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7</xdr:col>
      <xdr:colOff>603250</xdr:colOff>
      <xdr:row>25</xdr:row>
      <xdr:rowOff>19050</xdr:rowOff>
    </xdr:to>
    <xdr:pic>
      <xdr:nvPicPr>
        <xdr:cNvPr id="29" name="図形 2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778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7</xdr:col>
      <xdr:colOff>603250</xdr:colOff>
      <xdr:row>103</xdr:row>
      <xdr:rowOff>19050</xdr:rowOff>
    </xdr:to>
    <xdr:pic>
      <xdr:nvPicPr>
        <xdr:cNvPr id="31" name="図形 3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40462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7</xdr:col>
      <xdr:colOff>603250</xdr:colOff>
      <xdr:row>129</xdr:row>
      <xdr:rowOff>19050</xdr:rowOff>
    </xdr:to>
    <xdr:pic>
      <xdr:nvPicPr>
        <xdr:cNvPr id="33" name="図形 3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6690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workbookViewId="0">
      <pane xSplit="1" ySplit="8" topLeftCell="B9" activePane="bottomRight" state="frozen"/>
      <selection/>
      <selection pane="topRight"/>
      <selection pane="bottomLeft"/>
      <selection pane="bottomRight" activeCell="E16" sqref="E16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69"/>
      <c r="J6" s="23" t="s">
        <v>13</v>
      </c>
      <c r="K6" s="24"/>
      <c r="L6" s="69"/>
      <c r="M6" s="23" t="s">
        <v>14</v>
      </c>
      <c r="N6" s="24"/>
      <c r="O6" s="69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0">
        <f>C3</f>
        <v>100000</v>
      </c>
      <c r="J8" s="71" t="s">
        <v>13</v>
      </c>
      <c r="K8" s="72"/>
      <c r="L8" s="73"/>
      <c r="M8" s="71"/>
      <c r="N8" s="72"/>
      <c r="O8" s="73"/>
    </row>
    <row r="9" spans="1:18">
      <c r="A9" s="38">
        <v>1</v>
      </c>
      <c r="B9" s="39">
        <v>43767</v>
      </c>
      <c r="C9" s="40">
        <v>2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4">
        <f>IF(G8="","",G8*0.03)</f>
        <v>3000</v>
      </c>
      <c r="K9" s="75">
        <f>IF(H8="","",H8*0.03)</f>
        <v>3000</v>
      </c>
      <c r="L9" s="76">
        <f>IF(I8="","",I8*0.03)</f>
        <v>3000</v>
      </c>
      <c r="M9" s="74">
        <f>IF(D9="","",J9*D9)</f>
        <v>3810</v>
      </c>
      <c r="N9" s="75">
        <f>IF(E9="","",K9*E9)</f>
        <v>4500</v>
      </c>
      <c r="O9" s="76">
        <f>IF(F9="","",L9*F9)</f>
        <v>6000</v>
      </c>
      <c r="P9" s="44"/>
      <c r="Q9" s="44"/>
      <c r="R9" s="44"/>
    </row>
    <row r="10" spans="1:18">
      <c r="A10" s="38">
        <v>2</v>
      </c>
      <c r="B10" s="45">
        <v>43776</v>
      </c>
      <c r="C10" s="46">
        <v>1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112360</v>
      </c>
      <c r="J10" s="77">
        <f t="shared" ref="J10:J12" si="5">IF(G9="","",G9*0.03)</f>
        <v>3114.3</v>
      </c>
      <c r="K10" s="78">
        <f t="shared" ref="K10:K12" si="6">IF(H9="","",H9*0.03)</f>
        <v>3135</v>
      </c>
      <c r="L10" s="79">
        <f t="shared" ref="L10:L12" si="7">IF(I9="","",I9*0.03)</f>
        <v>3180</v>
      </c>
      <c r="M10" s="77">
        <f t="shared" ref="M10:M12" si="8">IF(D10="","",J10*D10)</f>
        <v>3955.161</v>
      </c>
      <c r="N10" s="78">
        <f t="shared" ref="N10:N12" si="9">IF(E10="","",K10*E10)</f>
        <v>4702.5</v>
      </c>
      <c r="O10" s="79">
        <f t="shared" ref="O10:O12" si="10">IF(F10="","",L10*F10)</f>
        <v>6360</v>
      </c>
      <c r="P10" s="44"/>
      <c r="Q10" s="44"/>
      <c r="R10" s="44"/>
    </row>
    <row r="11" spans="1:18">
      <c r="A11" s="38">
        <v>3</v>
      </c>
      <c r="B11" s="45">
        <v>43788</v>
      </c>
      <c r="C11" s="46">
        <v>1</v>
      </c>
      <c r="D11" s="47">
        <v>1.27</v>
      </c>
      <c r="E11" s="48">
        <v>1.5</v>
      </c>
      <c r="F11" s="50">
        <v>2</v>
      </c>
      <c r="G11" s="44">
        <f t="shared" si="2"/>
        <v>111871.0136341</v>
      </c>
      <c r="H11" s="44">
        <f t="shared" si="3"/>
        <v>114116.6125</v>
      </c>
      <c r="I11" s="44">
        <f t="shared" si="4"/>
        <v>119101.6</v>
      </c>
      <c r="J11" s="77">
        <f t="shared" si="5"/>
        <v>3232.95483</v>
      </c>
      <c r="K11" s="78">
        <f t="shared" si="6"/>
        <v>3276.075</v>
      </c>
      <c r="L11" s="79">
        <f t="shared" si="7"/>
        <v>3370.8</v>
      </c>
      <c r="M11" s="77">
        <f t="shared" si="8"/>
        <v>4105.8526341</v>
      </c>
      <c r="N11" s="78">
        <f t="shared" si="9"/>
        <v>4914.1125</v>
      </c>
      <c r="O11" s="79">
        <f t="shared" si="10"/>
        <v>6741.6</v>
      </c>
      <c r="P11" s="44"/>
      <c r="Q11" s="44"/>
      <c r="R11" s="44"/>
    </row>
    <row r="12" spans="1:18">
      <c r="A12" s="38">
        <v>4</v>
      </c>
      <c r="B12" s="45">
        <v>43832</v>
      </c>
      <c r="C12" s="46">
        <v>1</v>
      </c>
      <c r="D12" s="47">
        <v>1.27</v>
      </c>
      <c r="E12" s="48">
        <v>-1</v>
      </c>
      <c r="F12" s="49">
        <v>-1</v>
      </c>
      <c r="G12" s="44">
        <f t="shared" si="2"/>
        <v>116133.299253559</v>
      </c>
      <c r="H12" s="44">
        <f t="shared" si="3"/>
        <v>110693.114125</v>
      </c>
      <c r="I12" s="44">
        <f t="shared" si="4"/>
        <v>115528.552</v>
      </c>
      <c r="J12" s="77">
        <f t="shared" si="5"/>
        <v>3356.130409023</v>
      </c>
      <c r="K12" s="78">
        <f t="shared" si="6"/>
        <v>3423.498375</v>
      </c>
      <c r="L12" s="79">
        <f t="shared" si="7"/>
        <v>3573.048</v>
      </c>
      <c r="M12" s="77">
        <f t="shared" si="8"/>
        <v>4262.28561945921</v>
      </c>
      <c r="N12" s="78">
        <f t="shared" si="9"/>
        <v>-3423.498375</v>
      </c>
      <c r="O12" s="79">
        <f t="shared" si="10"/>
        <v>-3573.048</v>
      </c>
      <c r="P12" s="44"/>
      <c r="Q12" s="44"/>
      <c r="R12" s="44"/>
    </row>
    <row r="13" spans="1:18">
      <c r="A13" s="38">
        <v>5</v>
      </c>
      <c r="B13" s="45">
        <v>43842</v>
      </c>
      <c r="C13" s="46">
        <v>2</v>
      </c>
      <c r="D13" s="47">
        <v>1.27</v>
      </c>
      <c r="E13" s="48">
        <v>1.5</v>
      </c>
      <c r="F13" s="51">
        <v>2</v>
      </c>
      <c r="G13" s="44">
        <f t="shared" si="2"/>
        <v>120557.97795512</v>
      </c>
      <c r="H13" s="44">
        <f t="shared" si="3"/>
        <v>115674.304260625</v>
      </c>
      <c r="I13" s="44">
        <f t="shared" si="4"/>
        <v>122460.26512</v>
      </c>
      <c r="J13" s="77">
        <f t="shared" ref="J13:J58" si="11">IF(G12="","",G12*0.03)</f>
        <v>3483.99897760678</v>
      </c>
      <c r="K13" s="78">
        <f t="shared" ref="K13:K58" si="12">IF(H12="","",H12*0.03)</f>
        <v>3320.79342375</v>
      </c>
      <c r="L13" s="79">
        <f t="shared" ref="L13:L58" si="13">IF(I12="","",I12*0.03)</f>
        <v>3465.85656</v>
      </c>
      <c r="M13" s="77">
        <f t="shared" ref="M13:M58" si="14">IF(D13="","",J13*D13)</f>
        <v>4424.67870156061</v>
      </c>
      <c r="N13" s="78">
        <f t="shared" ref="N13:N58" si="15">IF(E13="","",K13*E13)</f>
        <v>4981.190135625</v>
      </c>
      <c r="O13" s="79">
        <f t="shared" ref="O13:O58" si="16">IF(F13="","",L13*F13)</f>
        <v>6931.71312</v>
      </c>
      <c r="P13" s="44"/>
      <c r="Q13" s="44"/>
      <c r="R13" s="44"/>
    </row>
    <row r="14" spans="1:18">
      <c r="A14" s="38">
        <v>6</v>
      </c>
      <c r="B14" s="45"/>
      <c r="C14" s="46"/>
      <c r="D14" s="47"/>
      <c r="E14" s="48"/>
      <c r="F14" s="49"/>
      <c r="G14" s="44" t="str">
        <f t="shared" si="2"/>
        <v/>
      </c>
      <c r="H14" s="44" t="str">
        <f t="shared" si="3"/>
        <v/>
      </c>
      <c r="I14" s="44" t="str">
        <f t="shared" si="4"/>
        <v/>
      </c>
      <c r="J14" s="77">
        <f t="shared" si="11"/>
        <v>3616.73933865359</v>
      </c>
      <c r="K14" s="78">
        <f t="shared" si="12"/>
        <v>3470.22912781875</v>
      </c>
      <c r="L14" s="79">
        <f t="shared" si="13"/>
        <v>3673.8079536</v>
      </c>
      <c r="M14" s="77" t="str">
        <f t="shared" si="14"/>
        <v/>
      </c>
      <c r="N14" s="78" t="str">
        <f t="shared" si="15"/>
        <v/>
      </c>
      <c r="O14" s="79" t="str">
        <f t="shared" si="16"/>
        <v/>
      </c>
      <c r="P14" s="44"/>
      <c r="Q14" s="44"/>
      <c r="R14" s="44"/>
    </row>
    <row r="15" spans="1:18">
      <c r="A15" s="38">
        <v>7</v>
      </c>
      <c r="B15" s="45"/>
      <c r="C15" s="46"/>
      <c r="D15" s="47"/>
      <c r="E15" s="48"/>
      <c r="F15" s="49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77" t="str">
        <f t="shared" si="11"/>
        <v/>
      </c>
      <c r="K15" s="78" t="str">
        <f t="shared" si="12"/>
        <v/>
      </c>
      <c r="L15" s="79" t="str">
        <f t="shared" si="13"/>
        <v/>
      </c>
      <c r="M15" s="77" t="str">
        <f t="shared" si="14"/>
        <v/>
      </c>
      <c r="N15" s="78" t="str">
        <f t="shared" si="15"/>
        <v/>
      </c>
      <c r="O15" s="79" t="str">
        <f t="shared" si="16"/>
        <v/>
      </c>
      <c r="P15" s="44"/>
      <c r="Q15" s="44"/>
      <c r="R15" s="44"/>
    </row>
    <row r="16" spans="1:18">
      <c r="A16" s="38">
        <v>8</v>
      </c>
      <c r="B16" s="45"/>
      <c r="C16" s="46"/>
      <c r="D16" s="47"/>
      <c r="E16" s="48"/>
      <c r="F16" s="49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77" t="str">
        <f t="shared" si="11"/>
        <v/>
      </c>
      <c r="K16" s="78" t="str">
        <f t="shared" si="12"/>
        <v/>
      </c>
      <c r="L16" s="79" t="str">
        <f t="shared" si="13"/>
        <v/>
      </c>
      <c r="M16" s="77" t="str">
        <f t="shared" si="14"/>
        <v/>
      </c>
      <c r="N16" s="78" t="str">
        <f t="shared" si="15"/>
        <v/>
      </c>
      <c r="O16" s="79" t="str">
        <f t="shared" si="16"/>
        <v/>
      </c>
      <c r="P16" s="44"/>
      <c r="Q16" s="44"/>
      <c r="R16" s="44"/>
    </row>
    <row r="17" spans="1:18">
      <c r="A17" s="38">
        <v>9</v>
      </c>
      <c r="B17" s="45"/>
      <c r="C17" s="46"/>
      <c r="D17" s="47"/>
      <c r="E17" s="48"/>
      <c r="F17" s="49"/>
      <c r="G17" s="44" t="str">
        <f t="shared" si="2"/>
        <v/>
      </c>
      <c r="H17" s="44"/>
      <c r="I17" s="44" t="str">
        <f t="shared" si="4"/>
        <v/>
      </c>
      <c r="J17" s="77" t="str">
        <f t="shared" si="11"/>
        <v/>
      </c>
      <c r="K17" s="78" t="str">
        <f t="shared" si="12"/>
        <v/>
      </c>
      <c r="L17" s="79" t="str">
        <f t="shared" si="13"/>
        <v/>
      </c>
      <c r="M17" s="77" t="str">
        <f t="shared" si="14"/>
        <v/>
      </c>
      <c r="N17" s="78" t="str">
        <f t="shared" si="15"/>
        <v/>
      </c>
      <c r="O17" s="79" t="str">
        <f t="shared" si="16"/>
        <v/>
      </c>
      <c r="P17" s="44"/>
      <c r="Q17" s="44"/>
      <c r="R17" s="44"/>
    </row>
    <row r="18" spans="1:18">
      <c r="A18" s="38">
        <v>10</v>
      </c>
      <c r="B18" s="45"/>
      <c r="C18" s="46"/>
      <c r="D18" s="47"/>
      <c r="E18" s="48"/>
      <c r="F18" s="49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77" t="str">
        <f t="shared" si="11"/>
        <v/>
      </c>
      <c r="K18" s="78" t="str">
        <f t="shared" si="12"/>
        <v/>
      </c>
      <c r="L18" s="79" t="str">
        <f t="shared" si="13"/>
        <v/>
      </c>
      <c r="M18" s="77" t="str">
        <f t="shared" si="14"/>
        <v/>
      </c>
      <c r="N18" s="78" t="str">
        <f t="shared" si="15"/>
        <v/>
      </c>
      <c r="O18" s="79" t="str">
        <f t="shared" si="16"/>
        <v/>
      </c>
      <c r="P18" s="44"/>
      <c r="Q18" s="44"/>
      <c r="R18" s="44"/>
    </row>
    <row r="19" spans="1:18">
      <c r="A19" s="38">
        <v>11</v>
      </c>
      <c r="B19" s="45"/>
      <c r="C19" s="46"/>
      <c r="D19" s="47"/>
      <c r="E19" s="48"/>
      <c r="F19" s="49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77" t="str">
        <f t="shared" si="11"/>
        <v/>
      </c>
      <c r="K19" s="78" t="str">
        <f t="shared" si="12"/>
        <v/>
      </c>
      <c r="L19" s="79" t="str">
        <f t="shared" si="13"/>
        <v/>
      </c>
      <c r="M19" s="77" t="str">
        <f t="shared" si="14"/>
        <v/>
      </c>
      <c r="N19" s="78" t="str">
        <f t="shared" si="15"/>
        <v/>
      </c>
      <c r="O19" s="79" t="str">
        <f t="shared" si="16"/>
        <v/>
      </c>
      <c r="P19" s="44"/>
      <c r="Q19" s="44"/>
      <c r="R19" s="44"/>
    </row>
    <row r="20" spans="1:18">
      <c r="A20" s="38">
        <v>12</v>
      </c>
      <c r="B20" s="45"/>
      <c r="C20" s="46"/>
      <c r="D20" s="47"/>
      <c r="E20" s="48"/>
      <c r="F20" s="49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77" t="str">
        <f t="shared" si="11"/>
        <v/>
      </c>
      <c r="K20" s="78" t="str">
        <f t="shared" si="12"/>
        <v/>
      </c>
      <c r="L20" s="79" t="str">
        <f t="shared" si="13"/>
        <v/>
      </c>
      <c r="M20" s="77" t="str">
        <f t="shared" si="14"/>
        <v/>
      </c>
      <c r="N20" s="78" t="str">
        <f t="shared" si="15"/>
        <v/>
      </c>
      <c r="O20" s="79" t="str">
        <f t="shared" si="16"/>
        <v/>
      </c>
      <c r="P20" s="44"/>
      <c r="Q20" s="44"/>
      <c r="R20" s="44"/>
    </row>
    <row r="21" spans="1:18">
      <c r="A21" s="38">
        <v>13</v>
      </c>
      <c r="B21" s="45"/>
      <c r="C21" s="46"/>
      <c r="D21" s="47"/>
      <c r="E21" s="48"/>
      <c r="F21" s="49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77" t="str">
        <f t="shared" si="11"/>
        <v/>
      </c>
      <c r="K21" s="78" t="str">
        <f t="shared" si="12"/>
        <v/>
      </c>
      <c r="L21" s="79" t="str">
        <f t="shared" si="13"/>
        <v/>
      </c>
      <c r="M21" s="77" t="str">
        <f t="shared" si="14"/>
        <v/>
      </c>
      <c r="N21" s="78" t="str">
        <f t="shared" si="15"/>
        <v/>
      </c>
      <c r="O21" s="79" t="str">
        <f t="shared" si="16"/>
        <v/>
      </c>
      <c r="P21" s="44"/>
      <c r="Q21" s="44"/>
      <c r="R21" s="44"/>
    </row>
    <row r="22" spans="1:18">
      <c r="A22" s="38">
        <v>14</v>
      </c>
      <c r="B22" s="45"/>
      <c r="C22" s="46"/>
      <c r="D22" s="47"/>
      <c r="E22" s="48"/>
      <c r="F22" s="49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77" t="str">
        <f t="shared" si="11"/>
        <v/>
      </c>
      <c r="K22" s="78" t="str">
        <f t="shared" si="12"/>
        <v/>
      </c>
      <c r="L22" s="79" t="str">
        <f t="shared" si="13"/>
        <v/>
      </c>
      <c r="M22" s="77" t="str">
        <f t="shared" si="14"/>
        <v/>
      </c>
      <c r="N22" s="78" t="str">
        <f t="shared" si="15"/>
        <v/>
      </c>
      <c r="O22" s="79" t="str">
        <f t="shared" si="16"/>
        <v/>
      </c>
      <c r="P22" s="44"/>
      <c r="Q22" s="44"/>
      <c r="R22" s="44"/>
    </row>
    <row r="23" spans="1:18">
      <c r="A23" s="38">
        <v>15</v>
      </c>
      <c r="B23" s="45"/>
      <c r="C23" s="46"/>
      <c r="D23" s="47"/>
      <c r="E23" s="48"/>
      <c r="F23" s="50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77" t="str">
        <f t="shared" si="11"/>
        <v/>
      </c>
      <c r="K23" s="78" t="str">
        <f t="shared" si="12"/>
        <v/>
      </c>
      <c r="L23" s="79" t="str">
        <f t="shared" si="13"/>
        <v/>
      </c>
      <c r="M23" s="77" t="str">
        <f t="shared" si="14"/>
        <v/>
      </c>
      <c r="N23" s="78" t="str">
        <f t="shared" si="15"/>
        <v/>
      </c>
      <c r="O23" s="79" t="str">
        <f t="shared" si="16"/>
        <v/>
      </c>
      <c r="P23" s="44"/>
      <c r="Q23" s="44"/>
      <c r="R23" s="44"/>
    </row>
    <row r="24" spans="1:18">
      <c r="A24" s="38">
        <v>16</v>
      </c>
      <c r="B24" s="45"/>
      <c r="C24" s="46"/>
      <c r="D24" s="47"/>
      <c r="E24" s="48"/>
      <c r="F24" s="49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77" t="str">
        <f t="shared" si="11"/>
        <v/>
      </c>
      <c r="K24" s="78" t="str">
        <f t="shared" si="12"/>
        <v/>
      </c>
      <c r="L24" s="79" t="str">
        <f t="shared" si="13"/>
        <v/>
      </c>
      <c r="M24" s="77" t="str">
        <f t="shared" si="14"/>
        <v/>
      </c>
      <c r="N24" s="78" t="str">
        <f t="shared" si="15"/>
        <v/>
      </c>
      <c r="O24" s="79" t="str">
        <f t="shared" si="16"/>
        <v/>
      </c>
      <c r="P24" s="44"/>
      <c r="Q24" s="44"/>
      <c r="R24" s="44"/>
    </row>
    <row r="25" spans="1:18">
      <c r="A25" s="38">
        <v>17</v>
      </c>
      <c r="B25" s="45"/>
      <c r="C25" s="46"/>
      <c r="D25" s="47"/>
      <c r="E25" s="48"/>
      <c r="F25" s="49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77" t="str">
        <f t="shared" si="11"/>
        <v/>
      </c>
      <c r="K25" s="78" t="str">
        <f t="shared" si="12"/>
        <v/>
      </c>
      <c r="L25" s="79" t="str">
        <f t="shared" si="13"/>
        <v/>
      </c>
      <c r="M25" s="77" t="str">
        <f t="shared" si="14"/>
        <v/>
      </c>
      <c r="N25" s="78" t="str">
        <f t="shared" si="15"/>
        <v/>
      </c>
      <c r="O25" s="79" t="str">
        <f t="shared" si="16"/>
        <v/>
      </c>
      <c r="P25" s="44"/>
      <c r="Q25" s="44"/>
      <c r="R25" s="44"/>
    </row>
    <row r="26" spans="1:18">
      <c r="A26" s="38">
        <v>18</v>
      </c>
      <c r="B26" s="45"/>
      <c r="C26" s="46"/>
      <c r="D26" s="47"/>
      <c r="E26" s="48"/>
      <c r="F26" s="49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77" t="str">
        <f t="shared" si="11"/>
        <v/>
      </c>
      <c r="K26" s="78" t="str">
        <f t="shared" si="12"/>
        <v/>
      </c>
      <c r="L26" s="79" t="str">
        <f t="shared" si="13"/>
        <v/>
      </c>
      <c r="M26" s="77" t="str">
        <f t="shared" si="14"/>
        <v/>
      </c>
      <c r="N26" s="78" t="str">
        <f t="shared" si="15"/>
        <v/>
      </c>
      <c r="O26" s="79" t="str">
        <f t="shared" si="16"/>
        <v/>
      </c>
      <c r="P26" s="44"/>
      <c r="Q26" s="44"/>
      <c r="R26" s="44"/>
    </row>
    <row r="27" spans="1:18">
      <c r="A27" s="38">
        <v>19</v>
      </c>
      <c r="B27" s="45"/>
      <c r="C27" s="46"/>
      <c r="D27" s="47"/>
      <c r="E27" s="48"/>
      <c r="F27" s="49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77" t="str">
        <f t="shared" si="11"/>
        <v/>
      </c>
      <c r="K27" s="78" t="str">
        <f t="shared" si="12"/>
        <v/>
      </c>
      <c r="L27" s="79" t="str">
        <f t="shared" si="13"/>
        <v/>
      </c>
      <c r="M27" s="77" t="str">
        <f t="shared" si="14"/>
        <v/>
      </c>
      <c r="N27" s="78" t="str">
        <f t="shared" si="15"/>
        <v/>
      </c>
      <c r="O27" s="79" t="str">
        <f t="shared" si="16"/>
        <v/>
      </c>
      <c r="P27" s="44"/>
      <c r="Q27" s="44"/>
      <c r="R27" s="44"/>
    </row>
    <row r="28" spans="1:18">
      <c r="A28" s="38">
        <v>20</v>
      </c>
      <c r="B28" s="45"/>
      <c r="C28" s="46"/>
      <c r="D28" s="47"/>
      <c r="E28" s="48"/>
      <c r="F28" s="49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77" t="str">
        <f t="shared" si="11"/>
        <v/>
      </c>
      <c r="K28" s="78" t="str">
        <f t="shared" si="12"/>
        <v/>
      </c>
      <c r="L28" s="79" t="str">
        <f t="shared" si="13"/>
        <v/>
      </c>
      <c r="M28" s="77" t="str">
        <f t="shared" si="14"/>
        <v/>
      </c>
      <c r="N28" s="78" t="str">
        <f t="shared" si="15"/>
        <v/>
      </c>
      <c r="O28" s="79" t="str">
        <f t="shared" si="16"/>
        <v/>
      </c>
      <c r="P28" s="44"/>
      <c r="Q28" s="44"/>
      <c r="R28" s="44"/>
    </row>
    <row r="29" spans="1:18">
      <c r="A29" s="38">
        <v>21</v>
      </c>
      <c r="B29" s="45"/>
      <c r="C29" s="46"/>
      <c r="D29" s="47"/>
      <c r="E29" s="48"/>
      <c r="F29" s="50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77" t="str">
        <f t="shared" si="11"/>
        <v/>
      </c>
      <c r="K29" s="78" t="str">
        <f t="shared" si="12"/>
        <v/>
      </c>
      <c r="L29" s="79" t="str">
        <f t="shared" si="13"/>
        <v/>
      </c>
      <c r="M29" s="77" t="str">
        <f t="shared" si="14"/>
        <v/>
      </c>
      <c r="N29" s="78" t="str">
        <f t="shared" si="15"/>
        <v/>
      </c>
      <c r="O29" s="79" t="str">
        <f t="shared" si="16"/>
        <v/>
      </c>
      <c r="P29" s="44"/>
      <c r="Q29" s="44"/>
      <c r="R29" s="44"/>
    </row>
    <row r="30" spans="1:18">
      <c r="A30" s="38">
        <v>22</v>
      </c>
      <c r="B30" s="45"/>
      <c r="C30" s="46"/>
      <c r="D30" s="47"/>
      <c r="E30" s="48"/>
      <c r="F30" s="50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77" t="str">
        <f t="shared" si="11"/>
        <v/>
      </c>
      <c r="K30" s="78" t="str">
        <f t="shared" si="12"/>
        <v/>
      </c>
      <c r="L30" s="79" t="str">
        <f t="shared" si="13"/>
        <v/>
      </c>
      <c r="M30" s="77" t="str">
        <f t="shared" si="14"/>
        <v/>
      </c>
      <c r="N30" s="78" t="str">
        <f t="shared" si="15"/>
        <v/>
      </c>
      <c r="O30" s="79" t="str">
        <f t="shared" si="16"/>
        <v/>
      </c>
      <c r="P30" s="44"/>
      <c r="Q30" s="44"/>
      <c r="R30" s="44"/>
    </row>
    <row r="31" spans="1:18">
      <c r="A31" s="38">
        <v>23</v>
      </c>
      <c r="B31" s="45"/>
      <c r="C31" s="46"/>
      <c r="D31" s="47"/>
      <c r="E31" s="48"/>
      <c r="F31" s="49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77" t="str">
        <f t="shared" si="11"/>
        <v/>
      </c>
      <c r="K31" s="78" t="str">
        <f t="shared" si="12"/>
        <v/>
      </c>
      <c r="L31" s="79" t="str">
        <f t="shared" si="13"/>
        <v/>
      </c>
      <c r="M31" s="77" t="str">
        <f t="shared" si="14"/>
        <v/>
      </c>
      <c r="N31" s="78" t="str">
        <f t="shared" si="15"/>
        <v/>
      </c>
      <c r="O31" s="79" t="str">
        <f t="shared" si="16"/>
        <v/>
      </c>
      <c r="P31" s="44"/>
      <c r="Q31" s="44"/>
      <c r="R31" s="44"/>
    </row>
    <row r="32" spans="1:18">
      <c r="A32" s="38">
        <v>24</v>
      </c>
      <c r="B32" s="45"/>
      <c r="C32" s="46"/>
      <c r="D32" s="47"/>
      <c r="E32" s="48"/>
      <c r="F32" s="49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77" t="str">
        <f t="shared" si="11"/>
        <v/>
      </c>
      <c r="K32" s="78" t="str">
        <f t="shared" si="12"/>
        <v/>
      </c>
      <c r="L32" s="79" t="str">
        <f t="shared" si="13"/>
        <v/>
      </c>
      <c r="M32" s="77" t="str">
        <f t="shared" si="14"/>
        <v/>
      </c>
      <c r="N32" s="78" t="str">
        <f t="shared" si="15"/>
        <v/>
      </c>
      <c r="O32" s="79" t="str">
        <f t="shared" si="16"/>
        <v/>
      </c>
      <c r="P32" s="44"/>
      <c r="Q32" s="44"/>
      <c r="R32" s="44"/>
    </row>
    <row r="33" spans="1:18">
      <c r="A33" s="38">
        <v>25</v>
      </c>
      <c r="B33" s="45"/>
      <c r="C33" s="46"/>
      <c r="D33" s="47"/>
      <c r="E33" s="48"/>
      <c r="F33" s="49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77" t="str">
        <f t="shared" si="11"/>
        <v/>
      </c>
      <c r="K33" s="78" t="str">
        <f t="shared" si="12"/>
        <v/>
      </c>
      <c r="L33" s="79" t="str">
        <f t="shared" si="13"/>
        <v/>
      </c>
      <c r="M33" s="77" t="str">
        <f t="shared" si="14"/>
        <v/>
      </c>
      <c r="N33" s="78" t="str">
        <f t="shared" si="15"/>
        <v/>
      </c>
      <c r="O33" s="79" t="str">
        <f t="shared" si="16"/>
        <v/>
      </c>
      <c r="P33" s="44"/>
      <c r="Q33" s="44"/>
      <c r="R33" s="44"/>
    </row>
    <row r="34" spans="1:18">
      <c r="A34" s="38">
        <v>26</v>
      </c>
      <c r="B34" s="45"/>
      <c r="C34" s="46"/>
      <c r="D34" s="47"/>
      <c r="E34" s="48"/>
      <c r="F34" s="50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77" t="str">
        <f t="shared" si="11"/>
        <v/>
      </c>
      <c r="K34" s="78" t="str">
        <f t="shared" si="12"/>
        <v/>
      </c>
      <c r="L34" s="79" t="str">
        <f t="shared" si="13"/>
        <v/>
      </c>
      <c r="M34" s="77" t="str">
        <f t="shared" si="14"/>
        <v/>
      </c>
      <c r="N34" s="78" t="str">
        <f t="shared" si="15"/>
        <v/>
      </c>
      <c r="O34" s="79" t="str">
        <f t="shared" si="16"/>
        <v/>
      </c>
      <c r="P34" s="44"/>
      <c r="Q34" s="44"/>
      <c r="R34" s="44"/>
    </row>
    <row r="35" spans="1:18">
      <c r="A35" s="38">
        <v>27</v>
      </c>
      <c r="B35" s="45"/>
      <c r="C35" s="46"/>
      <c r="D35" s="47"/>
      <c r="E35" s="48"/>
      <c r="F35" s="50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77" t="str">
        <f t="shared" si="11"/>
        <v/>
      </c>
      <c r="K35" s="78" t="str">
        <f t="shared" si="12"/>
        <v/>
      </c>
      <c r="L35" s="79" t="str">
        <f t="shared" si="13"/>
        <v/>
      </c>
      <c r="M35" s="77" t="str">
        <f t="shared" si="14"/>
        <v/>
      </c>
      <c r="N35" s="78" t="str">
        <f t="shared" si="15"/>
        <v/>
      </c>
      <c r="O35" s="79" t="str">
        <f t="shared" si="16"/>
        <v/>
      </c>
      <c r="P35" s="44"/>
      <c r="Q35" s="44"/>
      <c r="R35" s="44"/>
    </row>
    <row r="36" spans="1:18">
      <c r="A36" s="38">
        <v>28</v>
      </c>
      <c r="B36" s="45"/>
      <c r="C36" s="46"/>
      <c r="D36" s="47"/>
      <c r="E36" s="48"/>
      <c r="F36" s="49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77" t="str">
        <f t="shared" si="11"/>
        <v/>
      </c>
      <c r="K36" s="78" t="str">
        <f t="shared" si="12"/>
        <v/>
      </c>
      <c r="L36" s="79" t="str">
        <f t="shared" si="13"/>
        <v/>
      </c>
      <c r="M36" s="77" t="str">
        <f t="shared" si="14"/>
        <v/>
      </c>
      <c r="N36" s="78" t="str">
        <f t="shared" si="15"/>
        <v/>
      </c>
      <c r="O36" s="79" t="str">
        <f t="shared" si="16"/>
        <v/>
      </c>
      <c r="P36" s="44"/>
      <c r="Q36" s="44"/>
      <c r="R36" s="44"/>
    </row>
    <row r="37" spans="1:18">
      <c r="A37" s="38">
        <v>29</v>
      </c>
      <c r="B37" s="45"/>
      <c r="C37" s="46"/>
      <c r="D37" s="47"/>
      <c r="E37" s="48"/>
      <c r="F37" s="49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77" t="str">
        <f t="shared" si="11"/>
        <v/>
      </c>
      <c r="K37" s="78" t="str">
        <f t="shared" si="12"/>
        <v/>
      </c>
      <c r="L37" s="79" t="str">
        <f t="shared" si="13"/>
        <v/>
      </c>
      <c r="M37" s="77" t="str">
        <f t="shared" si="14"/>
        <v/>
      </c>
      <c r="N37" s="78" t="str">
        <f t="shared" si="15"/>
        <v/>
      </c>
      <c r="O37" s="79" t="str">
        <f t="shared" si="16"/>
        <v/>
      </c>
      <c r="P37" s="44"/>
      <c r="Q37" s="44"/>
      <c r="R37" s="44"/>
    </row>
    <row r="38" spans="1:18">
      <c r="A38" s="38">
        <v>30</v>
      </c>
      <c r="B38" s="45"/>
      <c r="C38" s="46"/>
      <c r="D38" s="47"/>
      <c r="E38" s="48"/>
      <c r="F38" s="49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77" t="str">
        <f t="shared" si="11"/>
        <v/>
      </c>
      <c r="K38" s="78" t="str">
        <f t="shared" si="12"/>
        <v/>
      </c>
      <c r="L38" s="79" t="str">
        <f t="shared" si="13"/>
        <v/>
      </c>
      <c r="M38" s="77" t="str">
        <f t="shared" si="14"/>
        <v/>
      </c>
      <c r="N38" s="78" t="str">
        <f t="shared" si="15"/>
        <v/>
      </c>
      <c r="O38" s="79" t="str">
        <f t="shared" si="16"/>
        <v/>
      </c>
      <c r="P38" s="44"/>
      <c r="Q38" s="44"/>
      <c r="R38" s="44"/>
    </row>
    <row r="39" spans="1:18">
      <c r="A39" s="38">
        <v>31</v>
      </c>
      <c r="B39" s="45"/>
      <c r="C39" s="46"/>
      <c r="D39" s="47"/>
      <c r="E39" s="48"/>
      <c r="F39" s="49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77" t="str">
        <f t="shared" si="11"/>
        <v/>
      </c>
      <c r="K39" s="78" t="str">
        <f t="shared" si="12"/>
        <v/>
      </c>
      <c r="L39" s="79" t="str">
        <f t="shared" si="13"/>
        <v/>
      </c>
      <c r="M39" s="77" t="str">
        <f t="shared" si="14"/>
        <v/>
      </c>
      <c r="N39" s="78" t="str">
        <f t="shared" si="15"/>
        <v/>
      </c>
      <c r="O39" s="79" t="str">
        <f t="shared" si="16"/>
        <v/>
      </c>
      <c r="P39" s="44"/>
      <c r="Q39" s="44"/>
      <c r="R39" s="44"/>
    </row>
    <row r="40" spans="1:18">
      <c r="A40" s="38">
        <v>32</v>
      </c>
      <c r="B40" s="45"/>
      <c r="C40" s="46"/>
      <c r="D40" s="47"/>
      <c r="E40" s="48"/>
      <c r="F40" s="49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77" t="str">
        <f t="shared" si="11"/>
        <v/>
      </c>
      <c r="K40" s="78" t="str">
        <f t="shared" si="12"/>
        <v/>
      </c>
      <c r="L40" s="79" t="str">
        <f t="shared" si="13"/>
        <v/>
      </c>
      <c r="M40" s="77" t="str">
        <f t="shared" si="14"/>
        <v/>
      </c>
      <c r="N40" s="78" t="str">
        <f t="shared" si="15"/>
        <v/>
      </c>
      <c r="O40" s="79" t="str">
        <f t="shared" si="16"/>
        <v/>
      </c>
      <c r="P40" s="44"/>
      <c r="Q40" s="44"/>
      <c r="R40" s="44"/>
    </row>
    <row r="41" spans="1:18">
      <c r="A41" s="38">
        <v>33</v>
      </c>
      <c r="B41" s="45"/>
      <c r="C41" s="46"/>
      <c r="D41" s="47"/>
      <c r="E41" s="48"/>
      <c r="F41" s="50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77" t="str">
        <f t="shared" si="11"/>
        <v/>
      </c>
      <c r="K41" s="78" t="str">
        <f t="shared" si="12"/>
        <v/>
      </c>
      <c r="L41" s="79" t="str">
        <f t="shared" si="13"/>
        <v/>
      </c>
      <c r="M41" s="77" t="str">
        <f t="shared" si="14"/>
        <v/>
      </c>
      <c r="N41" s="78" t="str">
        <f t="shared" si="15"/>
        <v/>
      </c>
      <c r="O41" s="79" t="str">
        <f t="shared" si="16"/>
        <v/>
      </c>
      <c r="P41" s="44"/>
      <c r="Q41" s="44"/>
      <c r="R41" s="44"/>
    </row>
    <row r="42" spans="1:18">
      <c r="A42" s="38">
        <v>34</v>
      </c>
      <c r="B42" s="45"/>
      <c r="C42" s="46"/>
      <c r="D42" s="47"/>
      <c r="E42" s="48"/>
      <c r="F42" s="50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77" t="str">
        <f t="shared" si="11"/>
        <v/>
      </c>
      <c r="K42" s="78" t="str">
        <f t="shared" si="12"/>
        <v/>
      </c>
      <c r="L42" s="79" t="str">
        <f t="shared" si="13"/>
        <v/>
      </c>
      <c r="M42" s="77" t="str">
        <f t="shared" si="14"/>
        <v/>
      </c>
      <c r="N42" s="78" t="str">
        <f t="shared" si="15"/>
        <v/>
      </c>
      <c r="O42" s="79" t="str">
        <f t="shared" si="16"/>
        <v/>
      </c>
      <c r="P42" s="44"/>
      <c r="Q42" s="44"/>
      <c r="R42" s="44"/>
    </row>
    <row r="43" spans="1:15">
      <c r="A43">
        <v>35</v>
      </c>
      <c r="B43" s="45"/>
      <c r="C43" s="46"/>
      <c r="D43" s="47"/>
      <c r="E43" s="48"/>
      <c r="F43" s="49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77" t="str">
        <f t="shared" si="11"/>
        <v/>
      </c>
      <c r="K43" s="78" t="str">
        <f t="shared" si="12"/>
        <v/>
      </c>
      <c r="L43" s="79" t="str">
        <f t="shared" si="13"/>
        <v/>
      </c>
      <c r="M43" s="77" t="str">
        <f t="shared" si="14"/>
        <v/>
      </c>
      <c r="N43" s="78" t="str">
        <f t="shared" si="15"/>
        <v/>
      </c>
      <c r="O43" s="79" t="str">
        <f t="shared" si="16"/>
        <v/>
      </c>
    </row>
    <row r="44" spans="1:15">
      <c r="A44" s="38">
        <v>36</v>
      </c>
      <c r="B44" s="45"/>
      <c r="C44" s="46"/>
      <c r="D44" s="47"/>
      <c r="E44" s="48"/>
      <c r="F44" s="49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77" t="str">
        <f t="shared" si="11"/>
        <v/>
      </c>
      <c r="K44" s="78" t="str">
        <f t="shared" si="12"/>
        <v/>
      </c>
      <c r="L44" s="79" t="str">
        <f t="shared" si="13"/>
        <v/>
      </c>
      <c r="M44" s="77" t="str">
        <f t="shared" si="14"/>
        <v/>
      </c>
      <c r="N44" s="78" t="str">
        <f t="shared" si="15"/>
        <v/>
      </c>
      <c r="O44" s="79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49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77" t="str">
        <f t="shared" si="11"/>
        <v/>
      </c>
      <c r="K45" s="78" t="str">
        <f t="shared" si="12"/>
        <v/>
      </c>
      <c r="L45" s="79" t="str">
        <f t="shared" si="13"/>
        <v/>
      </c>
      <c r="M45" s="77" t="str">
        <f t="shared" si="14"/>
        <v/>
      </c>
      <c r="N45" s="78" t="str">
        <f t="shared" si="15"/>
        <v/>
      </c>
      <c r="O45" s="79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49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77" t="str">
        <f t="shared" si="11"/>
        <v/>
      </c>
      <c r="K46" s="78" t="str">
        <f t="shared" si="12"/>
        <v/>
      </c>
      <c r="L46" s="79" t="str">
        <f t="shared" si="13"/>
        <v/>
      </c>
      <c r="M46" s="77" t="str">
        <f t="shared" si="14"/>
        <v/>
      </c>
      <c r="N46" s="78" t="str">
        <f t="shared" si="15"/>
        <v/>
      </c>
      <c r="O46" s="79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49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77" t="str">
        <f t="shared" si="11"/>
        <v/>
      </c>
      <c r="K47" s="78" t="str">
        <f t="shared" si="12"/>
        <v/>
      </c>
      <c r="L47" s="79" t="str">
        <f t="shared" si="13"/>
        <v/>
      </c>
      <c r="M47" s="77" t="str">
        <f t="shared" si="14"/>
        <v/>
      </c>
      <c r="N47" s="78" t="str">
        <f t="shared" si="15"/>
        <v/>
      </c>
      <c r="O47" s="79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49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77" t="str">
        <f t="shared" si="11"/>
        <v/>
      </c>
      <c r="K48" s="78" t="str">
        <f t="shared" si="12"/>
        <v/>
      </c>
      <c r="L48" s="79" t="str">
        <f t="shared" si="13"/>
        <v/>
      </c>
      <c r="M48" s="77" t="str">
        <f t="shared" si="14"/>
        <v/>
      </c>
      <c r="N48" s="78" t="str">
        <f t="shared" si="15"/>
        <v/>
      </c>
      <c r="O48" s="79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49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77" t="str">
        <f t="shared" si="11"/>
        <v/>
      </c>
      <c r="K49" s="78" t="str">
        <f t="shared" si="12"/>
        <v/>
      </c>
      <c r="L49" s="79" t="str">
        <f t="shared" si="13"/>
        <v/>
      </c>
      <c r="M49" s="77" t="str">
        <f t="shared" si="14"/>
        <v/>
      </c>
      <c r="N49" s="78" t="str">
        <f t="shared" si="15"/>
        <v/>
      </c>
      <c r="O49" s="79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49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77" t="str">
        <f t="shared" si="11"/>
        <v/>
      </c>
      <c r="K50" s="78" t="str">
        <f t="shared" si="12"/>
        <v/>
      </c>
      <c r="L50" s="79" t="str">
        <f t="shared" si="13"/>
        <v/>
      </c>
      <c r="M50" s="77" t="str">
        <f t="shared" si="14"/>
        <v/>
      </c>
      <c r="N50" s="78" t="str">
        <f t="shared" si="15"/>
        <v/>
      </c>
      <c r="O50" s="79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0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77" t="str">
        <f t="shared" si="11"/>
        <v/>
      </c>
      <c r="K51" s="78" t="str">
        <f t="shared" si="12"/>
        <v/>
      </c>
      <c r="L51" s="79" t="str">
        <f t="shared" si="13"/>
        <v/>
      </c>
      <c r="M51" s="77" t="str">
        <f t="shared" si="14"/>
        <v/>
      </c>
      <c r="N51" s="78" t="str">
        <f t="shared" si="15"/>
        <v/>
      </c>
      <c r="O51" s="79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49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77" t="str">
        <f t="shared" si="11"/>
        <v/>
      </c>
      <c r="K52" s="78" t="str">
        <f t="shared" si="12"/>
        <v/>
      </c>
      <c r="L52" s="79" t="str">
        <f t="shared" si="13"/>
        <v/>
      </c>
      <c r="M52" s="77" t="str">
        <f t="shared" si="14"/>
        <v/>
      </c>
      <c r="N52" s="78" t="str">
        <f t="shared" si="15"/>
        <v/>
      </c>
      <c r="O52" s="79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49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77" t="str">
        <f t="shared" si="11"/>
        <v/>
      </c>
      <c r="K53" s="78" t="str">
        <f t="shared" si="12"/>
        <v/>
      </c>
      <c r="L53" s="79" t="str">
        <f t="shared" si="13"/>
        <v/>
      </c>
      <c r="M53" s="77" t="str">
        <f t="shared" si="14"/>
        <v/>
      </c>
      <c r="N53" s="78" t="str">
        <f t="shared" si="15"/>
        <v/>
      </c>
      <c r="O53" s="79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49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77" t="str">
        <f t="shared" si="11"/>
        <v/>
      </c>
      <c r="K54" s="78" t="str">
        <f t="shared" si="12"/>
        <v/>
      </c>
      <c r="L54" s="79" t="str">
        <f t="shared" si="13"/>
        <v/>
      </c>
      <c r="M54" s="77" t="str">
        <f t="shared" si="14"/>
        <v/>
      </c>
      <c r="N54" s="78" t="str">
        <f t="shared" si="15"/>
        <v/>
      </c>
      <c r="O54" s="79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49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77" t="str">
        <f t="shared" si="11"/>
        <v/>
      </c>
      <c r="K55" s="78" t="str">
        <f t="shared" si="12"/>
        <v/>
      </c>
      <c r="L55" s="79" t="str">
        <f t="shared" si="13"/>
        <v/>
      </c>
      <c r="M55" s="77" t="str">
        <f t="shared" si="14"/>
        <v/>
      </c>
      <c r="N55" s="78" t="str">
        <f t="shared" si="15"/>
        <v/>
      </c>
      <c r="O55" s="79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49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77" t="str">
        <f t="shared" si="11"/>
        <v/>
      </c>
      <c r="K56" s="78" t="str">
        <f t="shared" si="12"/>
        <v/>
      </c>
      <c r="L56" s="79" t="str">
        <f t="shared" si="13"/>
        <v/>
      </c>
      <c r="M56" s="77" t="str">
        <f t="shared" si="14"/>
        <v/>
      </c>
      <c r="N56" s="78" t="str">
        <f t="shared" si="15"/>
        <v/>
      </c>
      <c r="O56" s="79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49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77" t="str">
        <f t="shared" si="11"/>
        <v/>
      </c>
      <c r="K57" s="78" t="str">
        <f t="shared" si="12"/>
        <v/>
      </c>
      <c r="L57" s="79" t="str">
        <f t="shared" si="13"/>
        <v/>
      </c>
      <c r="M57" s="77" t="str">
        <f t="shared" si="14"/>
        <v/>
      </c>
      <c r="N57" s="78" t="str">
        <f t="shared" si="15"/>
        <v/>
      </c>
      <c r="O57" s="79" t="str">
        <f t="shared" si="16"/>
        <v/>
      </c>
    </row>
    <row r="58" ht="18.75" spans="1:15">
      <c r="A58" s="38">
        <v>50</v>
      </c>
      <c r="B58" s="52"/>
      <c r="C58" s="53"/>
      <c r="D58" s="54"/>
      <c r="E58" s="55"/>
      <c r="F58" s="56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77" t="str">
        <f t="shared" si="11"/>
        <v/>
      </c>
      <c r="K58" s="78" t="str">
        <f t="shared" si="12"/>
        <v/>
      </c>
      <c r="L58" s="79" t="str">
        <f t="shared" si="13"/>
        <v/>
      </c>
      <c r="M58" s="77" t="str">
        <f t="shared" si="14"/>
        <v/>
      </c>
      <c r="N58" s="78" t="str">
        <f t="shared" si="15"/>
        <v/>
      </c>
      <c r="O58" s="79" t="str">
        <f t="shared" si="16"/>
        <v/>
      </c>
    </row>
    <row r="59" ht="18.75" spans="1:15">
      <c r="A59" s="38"/>
      <c r="B59" s="57" t="s">
        <v>18</v>
      </c>
      <c r="C59" s="58"/>
      <c r="D59" s="17">
        <f>COUNTIF(D9:D58,1.27)</f>
        <v>5</v>
      </c>
      <c r="E59" s="17">
        <f>COUNTIF(E9:E58,1.5)</f>
        <v>4</v>
      </c>
      <c r="F59" s="59">
        <f>COUNTIF(F9:F58,2)</f>
        <v>4</v>
      </c>
      <c r="G59" s="60">
        <f>M59+G8</f>
        <v>120557.97795512</v>
      </c>
      <c r="H59" s="37">
        <f>N59+H8</f>
        <v>115674.304260625</v>
      </c>
      <c r="I59" s="70">
        <f>O59+I8</f>
        <v>122460.26512</v>
      </c>
      <c r="J59" s="80" t="s">
        <v>19</v>
      </c>
      <c r="K59" s="81">
        <f>B58-B9</f>
        <v>-43767</v>
      </c>
      <c r="L59" s="82" t="s">
        <v>20</v>
      </c>
      <c r="M59" s="83">
        <f>SUM(M9:M58)</f>
        <v>20557.9779551198</v>
      </c>
      <c r="N59" s="84">
        <f>SUM(N9:N58)</f>
        <v>15674.304260625</v>
      </c>
      <c r="O59" s="85">
        <f>SUM(O9:O58)</f>
        <v>22460.26512</v>
      </c>
    </row>
    <row r="60" ht="18.75" spans="1:15">
      <c r="A60" s="38"/>
      <c r="B60" s="61" t="s">
        <v>21</v>
      </c>
      <c r="C60" s="62"/>
      <c r="D60" s="17">
        <f>COUNTIF(D9:D58,-1)</f>
        <v>0</v>
      </c>
      <c r="E60" s="17">
        <f>COUNTIF(E9:E58,-1)</f>
        <v>1</v>
      </c>
      <c r="F60" s="59">
        <f>COUNTIF(F9:F58,-1)</f>
        <v>1</v>
      </c>
      <c r="G60" s="23" t="s">
        <v>22</v>
      </c>
      <c r="H60" s="24"/>
      <c r="I60" s="69"/>
      <c r="J60" s="23" t="s">
        <v>23</v>
      </c>
      <c r="K60" s="24"/>
      <c r="L60" s="69"/>
      <c r="M60" s="38"/>
      <c r="O60" s="86"/>
    </row>
    <row r="61" ht="18.75" spans="1:15">
      <c r="A61" s="38"/>
      <c r="B61" s="61" t="s">
        <v>24</v>
      </c>
      <c r="C61" s="62"/>
      <c r="D61" s="17">
        <f>COUNTIF(D9:D58,0)</f>
        <v>0</v>
      </c>
      <c r="E61" s="17">
        <f>COUNTIF(E9:E58,0)</f>
        <v>0</v>
      </c>
      <c r="F61" s="17">
        <f>COUNTIF(F9:F58,0)</f>
        <v>0</v>
      </c>
      <c r="G61" s="63">
        <f>G59/G8</f>
        <v>1.2055797795512</v>
      </c>
      <c r="H61" s="64">
        <f t="shared" ref="H61:I61" si="21">H59/H8</f>
        <v>1.15674304260625</v>
      </c>
      <c r="I61" s="87">
        <f t="shared" si="21"/>
        <v>1.2246026512</v>
      </c>
      <c r="J61" s="88">
        <f>(G61-100%)*30/K59</f>
        <v>-0.000140914236446088</v>
      </c>
      <c r="K61" s="88">
        <f>(H61-100%)*30/K59</f>
        <v>-0.000107439195699671</v>
      </c>
      <c r="L61" s="89">
        <f>(I61-100%)*30/K59</f>
        <v>-0.000153953424634999</v>
      </c>
      <c r="M61" s="90"/>
      <c r="N61" s="91"/>
      <c r="O61" s="92"/>
    </row>
    <row r="62" ht="18.75" spans="2:6">
      <c r="B62" s="23" t="s">
        <v>25</v>
      </c>
      <c r="C62" s="24"/>
      <c r="D62" s="65">
        <f t="shared" ref="D62:F62" si="22">D59/(D59+D60+D61)</f>
        <v>1</v>
      </c>
      <c r="E62" s="66">
        <f t="shared" si="22"/>
        <v>0.8</v>
      </c>
      <c r="F62" s="67">
        <f t="shared" si="22"/>
        <v>0.8</v>
      </c>
    </row>
    <row r="64" spans="4:6">
      <c r="D64" s="68"/>
      <c r="E64" s="68"/>
      <c r="F64" s="68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1"/>
  <sheetViews>
    <sheetView zoomScale="80" zoomScaleNormal="80" topLeftCell="A97" workbookViewId="0">
      <selection activeCell="I107" sqref="I107:I108"/>
    </sheetView>
  </sheetViews>
  <sheetFormatPr defaultColWidth="8.125" defaultRowHeight="1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">
      <c r="A1" s="16">
        <v>1</v>
      </c>
    </row>
    <row r="27" spans="1:1">
      <c r="A27" s="16">
        <v>2</v>
      </c>
    </row>
    <row r="41" spans="1:1">
      <c r="A41" s="16">
        <v>2</v>
      </c>
    </row>
    <row r="53" spans="1:1">
      <c r="A53" s="16">
        <v>3</v>
      </c>
    </row>
    <row r="79" spans="1:1">
      <c r="A79" s="16">
        <v>4</v>
      </c>
    </row>
    <row r="81" spans="1:1">
      <c r="A81" s="16">
        <v>3</v>
      </c>
    </row>
    <row r="105" spans="1:1">
      <c r="A105" s="16">
        <v>5</v>
      </c>
    </row>
    <row r="121" spans="1:1">
      <c r="A121" s="16">
        <v>4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145" zoomScaleNormal="145" topLeftCell="A2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26</v>
      </c>
    </row>
    <row r="2" spans="1:10">
      <c r="A2" s="12" t="s">
        <v>27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28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29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F4" sqref="F4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30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31</v>
      </c>
      <c r="B3" s="6" t="s">
        <v>0</v>
      </c>
      <c r="C3" s="6" t="s">
        <v>32</v>
      </c>
      <c r="D3" s="7" t="s">
        <v>33</v>
      </c>
      <c r="E3" s="6" t="s">
        <v>34</v>
      </c>
      <c r="F3" s="7" t="s">
        <v>33</v>
      </c>
      <c r="G3" s="6" t="s">
        <v>35</v>
      </c>
      <c r="H3" s="7" t="s">
        <v>33</v>
      </c>
    </row>
    <row r="4" spans="1:8">
      <c r="A4" s="8" t="s">
        <v>36</v>
      </c>
      <c r="B4" s="8" t="s">
        <v>37</v>
      </c>
      <c r="C4" s="8"/>
      <c r="D4" s="9"/>
      <c r="E4" s="8"/>
      <c r="F4" s="9"/>
      <c r="G4" s="8"/>
      <c r="H4" s="9"/>
    </row>
    <row r="5" spans="1:8">
      <c r="A5" s="8" t="s">
        <v>36</v>
      </c>
      <c r="B5" s="8"/>
      <c r="C5" s="8"/>
      <c r="D5" s="9"/>
      <c r="E5" s="8"/>
      <c r="F5" s="10"/>
      <c r="G5" s="8"/>
      <c r="H5" s="10"/>
    </row>
    <row r="6" spans="1:8">
      <c r="A6" s="8" t="s">
        <v>36</v>
      </c>
      <c r="B6" s="8"/>
      <c r="C6" s="8"/>
      <c r="D6" s="10"/>
      <c r="E6" s="8"/>
      <c r="F6" s="10"/>
      <c r="G6" s="8"/>
      <c r="H6" s="10"/>
    </row>
    <row r="7" spans="1:8">
      <c r="A7" s="8" t="s">
        <v>36</v>
      </c>
      <c r="B7" s="8"/>
      <c r="C7" s="8"/>
      <c r="D7" s="10"/>
      <c r="E7" s="8"/>
      <c r="F7" s="10"/>
      <c r="G7" s="8"/>
      <c r="H7" s="10"/>
    </row>
    <row r="8" spans="1:8">
      <c r="A8" s="8" t="s">
        <v>36</v>
      </c>
      <c r="B8" s="8"/>
      <c r="C8" s="8"/>
      <c r="D8" s="10"/>
      <c r="E8" s="8"/>
      <c r="F8" s="10"/>
      <c r="G8" s="8"/>
      <c r="H8" s="10"/>
    </row>
    <row r="9" spans="1:8">
      <c r="A9" s="8" t="s">
        <v>36</v>
      </c>
      <c r="B9" s="8"/>
      <c r="C9" s="8"/>
      <c r="D9" s="10"/>
      <c r="E9" s="8"/>
      <c r="F9" s="10"/>
      <c r="G9" s="8"/>
      <c r="H9" s="10"/>
    </row>
    <row r="10" spans="1:8">
      <c r="A10" s="8" t="s">
        <v>36</v>
      </c>
      <c r="B10" s="8"/>
      <c r="C10" s="8"/>
      <c r="D10" s="10"/>
      <c r="E10" s="8"/>
      <c r="F10" s="10"/>
      <c r="G10" s="8"/>
      <c r="H10" s="10"/>
    </row>
    <row r="11" spans="1:8">
      <c r="A11" s="8" t="s">
        <v>36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2023-08-17T12:23:10Z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