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8_{56BF05F5-1650-40BD-A699-90B9FEEA6666}" xr6:coauthVersionLast="47" xr6:coauthVersionMax="47" xr10:uidLastSave="{00000000-0000-0000-0000-000000000000}"/>
  <bookViews>
    <workbookView xWindow="15150" yWindow="0" windowWidth="13965" windowHeight="1537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<sst xmlns="http://schemas.openxmlformats.org/spreadsheetml/2006/main" count="52" uniqueCount="41">
  <si>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</si>
  <si>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</si>
  <si>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</si>
  <si>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</si>
  <si>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</si>
  <si>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</si>
  <si>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</si>
  <si>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</si>
  <si>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</si>
  <si>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</si>
  <si>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</si>
  <si>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</si>
  <si>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</si>
  <si>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</si>
  <si>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</si>
  <si>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</si>
  <si>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</si>
  <si>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</si>
  <si>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</si>
  <si>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</si>
  <si>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</si>
  <si>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</si>
  <si>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</si>
  <si>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</si>
  <si>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</si>
  <si>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</si>
  <si>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</si>
  <si>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</si>
  <si>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</si>
  <si>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</si>
  <si>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</si>
  <si>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</si>
  <si>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</si>
  <si>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</si>
  <si>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</si>
  <si>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</si>
  <si>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</si>
  <si>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</si>
  <si>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フィボナッチを間違えたと、教えていただき、下から設定するようにやってみました。
（なお、フィボナッチの消し方が分からず、一日いじっていましたが、バックスペースで
消えました。本当に初歩の初歩からわからないことだらけです。）</t>
    <rPh sb="7" eb="9">
      <t>マチガ</t>
    </rPh>
    <rPh sb="13" eb="14">
      <t>オシ</t>
    </rPh>
    <rPh sb="21" eb="22">
      <t>シタ</t>
    </rPh>
    <rPh sb="24" eb="26">
      <t>セッテイ</t>
    </rPh>
    <rPh sb="51" eb="52">
      <t>ケ</t>
    </rPh>
    <rPh sb="53" eb="54">
      <t>カタ</t>
    </rPh>
    <rPh sb="55" eb="56">
      <t>ワ</t>
    </rPh>
    <rPh sb="60" eb="62">
      <t>イチニチ</t>
    </rPh>
    <rPh sb="81" eb="82">
      <t>キ</t>
    </rPh>
    <rPh sb="87" eb="89">
      <t>ホントウ</t>
    </rPh>
    <rPh sb="90" eb="92">
      <t>ショホ</t>
    </rPh>
    <rPh sb="93" eb="95">
      <t>ショホ</t>
    </rPh>
    <phoneticPr fontId="1"/>
  </si>
  <si>
    <t>すぐに、ご返信いただきありがたかったです。</t>
    <rPh sb="5" eb="7">
      <t>ヘンシン</t>
    </rPh>
    <phoneticPr fontId="1"/>
  </si>
  <si>
    <t>とにかく一歩一歩、かつ急いで！</t>
    <rPh sb="4" eb="8">
      <t>イッポイッポ</t>
    </rPh>
    <rPh sb="11" eb="12">
      <t>イソ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</si>
</sst>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90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89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88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59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56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132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134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177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228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268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283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261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309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309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352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357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360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362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12</xdr:col>
      <xdr:colOff>376568</xdr:colOff>
      <xdr:row>40</xdr:row>
      <xdr:rowOff>114153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020C447-B066-5A53-17DF-0EDE3BE2E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572500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376568</xdr:colOff>
      <xdr:row>79</xdr:row>
      <xdr:rowOff>114153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CBB0EFA-2EFA-528A-3533-55414BE2A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5537656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12</xdr:col>
      <xdr:colOff>376568</xdr:colOff>
      <xdr:row>118</xdr:row>
      <xdr:rowOff>114152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25ADF49-1799-555F-4BC5-5D4CB5CFD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2502813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12</xdr:col>
      <xdr:colOff>376568</xdr:colOff>
      <xdr:row>157</xdr:row>
      <xdr:rowOff>114152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589DD7AB-C2A7-8BB8-54DF-9AA4ADB02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467969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12</xdr:col>
      <xdr:colOff>376568</xdr:colOff>
      <xdr:row>196</xdr:row>
      <xdr:rowOff>114153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572F4E5B-D475-86A0-477B-3A96FD253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6433125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197</xdr:row>
      <xdr:rowOff>0</xdr:rowOff>
    </xdr:from>
    <xdr:to>
      <xdr:col>12</xdr:col>
      <xdr:colOff>376568</xdr:colOff>
      <xdr:row>235</xdr:row>
      <xdr:rowOff>114153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C1AF66F3-68AC-D8BA-1457-666B8F44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43398281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236</xdr:row>
      <xdr:rowOff>0</xdr:rowOff>
    </xdr:from>
    <xdr:to>
      <xdr:col>12</xdr:col>
      <xdr:colOff>376568</xdr:colOff>
      <xdr:row>274</xdr:row>
      <xdr:rowOff>114152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D4E22AB3-7E27-DD6C-BC99-52306044E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50363438"/>
          <a:ext cx="7615568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275</xdr:row>
      <xdr:rowOff>0</xdr:rowOff>
    </xdr:from>
    <xdr:to>
      <xdr:col>12</xdr:col>
      <xdr:colOff>376568</xdr:colOff>
      <xdr:row>313</xdr:row>
      <xdr:rowOff>114152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8A563EC7-CAC6-7C3D-33CC-2A3EDC1FE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7328594"/>
          <a:ext cx="7615568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21" sqref="K21:L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44178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43843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43856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43863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44258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>
        <v>44265</v>
      </c>
      <c r="C14" s="44">
        <v>1</v>
      </c>
      <c r="D14" s="54">
        <v>1.27</v>
      </c>
      <c r="E14" s="55">
        <v>1.5</v>
      </c>
      <c r="F14" s="56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141851.91122560002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8029.3534656000011</v>
      </c>
      <c r="P14" s="20"/>
      <c r="Q14" s="20"/>
      <c r="R14" s="20"/>
    </row>
    <row r="15" spans="1:18" x14ac:dyDescent="0.4">
      <c r="A15" s="7">
        <v>7</v>
      </c>
      <c r="B15" s="4">
        <v>44270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150363.02589913603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4255.5573367680008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8511.1146735360016</v>
      </c>
      <c r="P15" s="20"/>
      <c r="Q15" s="20"/>
      <c r="R15" s="20"/>
    </row>
    <row r="16" spans="1:18" x14ac:dyDescent="0.4">
      <c r="A16" s="7">
        <v>8</v>
      </c>
      <c r="B16" s="4">
        <v>44315</v>
      </c>
      <c r="C16" s="44">
        <v>1</v>
      </c>
      <c r="D16" s="54">
        <v>1.27</v>
      </c>
      <c r="E16" s="55">
        <v>1.5</v>
      </c>
      <c r="F16" s="56">
        <v>-1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145852.13512216194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4510.8907769740808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-4510.8907769740808</v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>
        <f t="shared" si="11"/>
        <v>4046.0829586550203</v>
      </c>
      <c r="K17" s="42">
        <f t="shared" si="12"/>
        <v>4266.3018385098239</v>
      </c>
      <c r="L17" s="43">
        <f t="shared" si="13"/>
        <v>4375.564053664858</v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/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8</v>
      </c>
      <c r="E59" s="1">
        <f>COUNTIF(E9:E58,1.5)</f>
        <v>8</v>
      </c>
      <c r="F59" s="6">
        <f>COUNTIF(F9:F58,2)</f>
        <v>7</v>
      </c>
      <c r="G59" s="66">
        <f>M59+G8</f>
        <v>134869.43195516735</v>
      </c>
      <c r="H59" s="18">
        <f>N59+H8</f>
        <v>142210.06128366082</v>
      </c>
      <c r="I59" s="19">
        <f>O59+I8</f>
        <v>145852.13512216194</v>
      </c>
      <c r="J59" s="63" t="s">
        <v>32</v>
      </c>
      <c r="K59" s="64">
        <f>B58-B9</f>
        <v>-44178</v>
      </c>
      <c r="L59" s="65" t="s">
        <v>33</v>
      </c>
      <c r="M59" s="75">
        <f>SUM(M9:M58)</f>
        <v>34869.431955167362</v>
      </c>
      <c r="N59" s="76">
        <f>SUM(N9:N58)</f>
        <v>42210.061283660827</v>
      </c>
      <c r="O59" s="77">
        <f>SUM(O9:O58)</f>
        <v>45852.135122161926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1.3486943195516736</v>
      </c>
      <c r="H61" s="71">
        <f t="shared" ref="H61" si="21">H59/H8</f>
        <v>1.4221006128366083</v>
      </c>
      <c r="I61" s="72">
        <f>I59/I8</f>
        <v>1.4585213512216193</v>
      </c>
      <c r="J61" s="61">
        <f>(G61-100%)*30/K59</f>
        <v>-2.3678821102245931E-4</v>
      </c>
      <c r="K61" s="61">
        <f>(H61-100%)*30/K59</f>
        <v>-2.8663629827285634E-4</v>
      </c>
      <c r="L61" s="62">
        <f>(I61-100%)*30/K59</f>
        <v>-3.1136856663154915E-4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0.875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A48" zoomScale="80" zoomScaleNormal="80" workbookViewId="0">
      <selection sqref="A1:XFD46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0" sqref="A10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 t="s">
        <v>40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2023-08-05T12:15:41Z</dcterms:modified>
</cp:coreProperties>
</file>