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"/>
    </mc:Choice>
  </mc:AlternateContent>
  <xr:revisionPtr revIDLastSave="0" documentId="14_{024F045B-FE05-4DAB-985C-9B94EBA7F9C0}" xr6:coauthVersionLast="47" xr6:coauthVersionMax="47" xr10:uidLastSave="{00000000-0000-0000-0000-000000000000}"/>
  <bookViews>
    <workbookView xWindow="11580" yWindow="60" windowWidth="16440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G23" i="1"/>
  <c r="F59" i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L24" i="1" l="1"/>
  <c r="O24" i="1" s="1"/>
  <c r="I24" i="1" s="1"/>
  <c r="K23" i="1"/>
  <c r="N23" i="1" s="1"/>
  <c r="H23" i="1" s="1"/>
  <c r="J23" i="1"/>
  <c r="M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<sst xmlns="http://schemas.openxmlformats.org/spreadsheetml/2006/main" count="52" uniqueCount="41">
  <si>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</si>
  <si>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</si>
  <si>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</si>
  <si>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</si>
  <si>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</si>
  <si>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</si>
  <si>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</si>
  <si>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</si>
  <si>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</si>
  <si>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</si>
  <si>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</si>
  <si>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</si>
  <si>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</si>
  <si>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</si>
  <si>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</si>
  <si>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</si>
  <si>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</si>
  <si>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</si>
  <si>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</si>
  <si>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</si>
  <si>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</si>
  <si>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</si>
  <si>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</si>
  <si>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</si>
  <si>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</si>
  <si>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</si>
  <si>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</si>
  <si>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</si>
  <si>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</si>
  <si>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</si>
  <si>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</si>
  <si>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</si>
  <si>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</si>
  <si>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</si>
  <si>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</si>
  <si>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</si>
  <si>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</si>
  <si>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EURUSD</t>
    <phoneticPr fontId="1"/>
  </si>
  <si>
    <t>何回もテキストを読み込んで、身につくようにしたいと思います。</t>
    <rPh sb="0" eb="2">
      <t>ナンカイ</t>
    </rPh>
    <rPh sb="8" eb="9">
      <t>ヨ</t>
    </rPh>
    <rPh sb="10" eb="11">
      <t>コ</t>
    </rPh>
    <rPh sb="14" eb="15">
      <t>ミ</t>
    </rPh>
    <rPh sb="25" eb="26">
      <t>オモ</t>
    </rPh>
    <phoneticPr fontId="1"/>
  </si>
  <si>
    <t>大きく動いた時があって、でもその前にはPBがないので、売り買いできないことがありました。
そういう時は、もったいない気がしました。
PBがはっきり出たときは、きちんと結果も出るので、基本のとおりやるのが一番だと思いました。
PBが見られないときが続いても、必ず出てくるから、出てくるまでしっかり待つという、我慢が大事だと思いました。</t>
    <rPh sb="0" eb="1">
      <t>オオ</t>
    </rPh>
    <rPh sb="3" eb="4">
      <t>ウゴ</t>
    </rPh>
    <rPh sb="6" eb="7">
      <t>トキ</t>
    </rPh>
    <rPh sb="16" eb="17">
      <t>マエ</t>
    </rPh>
    <rPh sb="27" eb="28">
      <t>ウ</t>
    </rPh>
    <rPh sb="29" eb="30">
      <t>カ</t>
    </rPh>
    <rPh sb="49" eb="50">
      <t>トキ</t>
    </rPh>
    <rPh sb="58" eb="59">
      <t>キ</t>
    </rPh>
    <rPh sb="73" eb="74">
      <t>デ</t>
    </rPh>
    <rPh sb="83" eb="85">
      <t>ケッカ</t>
    </rPh>
    <rPh sb="86" eb="87">
      <t>デ</t>
    </rPh>
    <rPh sb="91" eb="93">
      <t>キホン</t>
    </rPh>
    <rPh sb="101" eb="103">
      <t>イチバン</t>
    </rPh>
    <rPh sb="105" eb="106">
      <t>オモ</t>
    </rPh>
    <rPh sb="115" eb="116">
      <t>ミ</t>
    </rPh>
    <rPh sb="123" eb="124">
      <t>ツヅ</t>
    </rPh>
    <rPh sb="128" eb="129">
      <t>カナラ</t>
    </rPh>
    <rPh sb="130" eb="131">
      <t>デ</t>
    </rPh>
    <rPh sb="137" eb="138">
      <t>デ</t>
    </rPh>
    <rPh sb="147" eb="148">
      <t>マ</t>
    </rPh>
    <rPh sb="153" eb="155">
      <t>ガマン</t>
    </rPh>
    <rPh sb="156" eb="158">
      <t>ダイジ</t>
    </rPh>
    <rPh sb="160" eb="161">
      <t>オモ</t>
    </rPh>
    <phoneticPr fontId="1"/>
  </si>
  <si>
    <t xml:space="preserve"> 少しレンジが続いた後、PBが出たのでセットしてみました。
先生にご指摘を受けるまで、すっかり抜けていたセッティングに、驚きました。
このようにマンツーマンで教えていただけることは、大変ありがたく思います。
本当にありがとうございます。
</t>
    <rPh sb="1" eb="2">
      <t>スコ</t>
    </rPh>
    <rPh sb="7" eb="8">
      <t>ツヅ</t>
    </rPh>
    <rPh sb="10" eb="11">
      <t>アト</t>
    </rPh>
    <rPh sb="15" eb="16">
      <t>デ</t>
    </rPh>
    <rPh sb="30" eb="32">
      <t>センセイ</t>
    </rPh>
    <rPh sb="34" eb="36">
      <t>シテキ</t>
    </rPh>
    <rPh sb="37" eb="38">
      <t>ウ</t>
    </rPh>
    <rPh sb="47" eb="48">
      <t>ヌ</t>
    </rPh>
    <rPh sb="60" eb="61">
      <t>オドロ</t>
    </rPh>
    <rPh sb="79" eb="80">
      <t>オシ</t>
    </rPh>
    <rPh sb="91" eb="93">
      <t>タイヘン</t>
    </rPh>
    <rPh sb="98" eb="99">
      <t>オモ</t>
    </rPh>
    <rPh sb="104" eb="106">
      <t>ホントウ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</si>
</sst>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5</xdr:row>
      <xdr:rowOff>22860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14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31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90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89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88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59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56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132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134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177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228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220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268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283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261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309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309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352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357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360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362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130968</xdr:rowOff>
    </xdr:from>
    <xdr:to>
      <xdr:col>12</xdr:col>
      <xdr:colOff>243129</xdr:colOff>
      <xdr:row>40</xdr:row>
      <xdr:rowOff>66527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36924822-1661-31A7-2827-9302EEC94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09562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12</xdr:col>
      <xdr:colOff>243129</xdr:colOff>
      <xdr:row>108</xdr:row>
      <xdr:rowOff>114153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D7B9A48C-CB2C-8982-A7A8-12F07B2AC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2501563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12</xdr:col>
      <xdr:colOff>243129</xdr:colOff>
      <xdr:row>68</xdr:row>
      <xdr:rowOff>161778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BC6D42F0-019A-B4E9-0B52-1CC96A13B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7500938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12</xdr:col>
      <xdr:colOff>243129</xdr:colOff>
      <xdr:row>148</xdr:row>
      <xdr:rowOff>114152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9B2F327C-FFA0-75FF-8E34-4CEF11630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1740813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150</xdr:row>
      <xdr:rowOff>0</xdr:rowOff>
    </xdr:from>
    <xdr:to>
      <xdr:col>12</xdr:col>
      <xdr:colOff>243129</xdr:colOff>
      <xdr:row>188</xdr:row>
      <xdr:rowOff>114152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BDCF9BD4-5389-A3F5-9301-73ACD2CB0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896790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190</xdr:row>
      <xdr:rowOff>0</xdr:rowOff>
    </xdr:from>
    <xdr:to>
      <xdr:col>12</xdr:col>
      <xdr:colOff>243129</xdr:colOff>
      <xdr:row>228</xdr:row>
      <xdr:rowOff>114152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A16B4738-5AD6-30B4-A76E-3C11B062F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611165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230</xdr:row>
      <xdr:rowOff>0</xdr:rowOff>
    </xdr:from>
    <xdr:to>
      <xdr:col>12</xdr:col>
      <xdr:colOff>243129</xdr:colOff>
      <xdr:row>268</xdr:row>
      <xdr:rowOff>114152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09E3FE5C-449E-0F26-6993-CD7229642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4325540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270</xdr:row>
      <xdr:rowOff>0</xdr:rowOff>
    </xdr:from>
    <xdr:to>
      <xdr:col>12</xdr:col>
      <xdr:colOff>243129</xdr:colOff>
      <xdr:row>308</xdr:row>
      <xdr:rowOff>114152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2FB9511A-BCE1-E464-F576-14972F032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5039915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310</xdr:row>
      <xdr:rowOff>0</xdr:rowOff>
    </xdr:from>
    <xdr:to>
      <xdr:col>12</xdr:col>
      <xdr:colOff>243129</xdr:colOff>
      <xdr:row>348</xdr:row>
      <xdr:rowOff>114152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0120470F-0FE6-8C92-0E0F-3C3AE71AB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5754290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350</xdr:row>
      <xdr:rowOff>0</xdr:rowOff>
    </xdr:from>
    <xdr:to>
      <xdr:col>12</xdr:col>
      <xdr:colOff>243129</xdr:colOff>
      <xdr:row>388</xdr:row>
      <xdr:rowOff>114152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0BA3B685-D28D-4116-84D3-D73A7EE84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6468665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390</xdr:row>
      <xdr:rowOff>0</xdr:rowOff>
    </xdr:from>
    <xdr:to>
      <xdr:col>12</xdr:col>
      <xdr:colOff>243129</xdr:colOff>
      <xdr:row>428</xdr:row>
      <xdr:rowOff>114152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120AA874-F17C-2CA4-6DAE-ED4027763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183040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430</xdr:row>
      <xdr:rowOff>0</xdr:rowOff>
    </xdr:from>
    <xdr:to>
      <xdr:col>12</xdr:col>
      <xdr:colOff>243129</xdr:colOff>
      <xdr:row>468</xdr:row>
      <xdr:rowOff>114152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636CE94F-209A-8699-2D1A-738DD99BC0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7897415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12</xdr:col>
      <xdr:colOff>243129</xdr:colOff>
      <xdr:row>508</xdr:row>
      <xdr:rowOff>114152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BE8D14A5-657D-1904-29BA-596759784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8611790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510</xdr:row>
      <xdr:rowOff>0</xdr:rowOff>
    </xdr:from>
    <xdr:to>
      <xdr:col>12</xdr:col>
      <xdr:colOff>243129</xdr:colOff>
      <xdr:row>548</xdr:row>
      <xdr:rowOff>114152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772CC303-DCA4-AAB1-104D-6B53DF43D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9326165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588</xdr:row>
      <xdr:rowOff>0</xdr:rowOff>
    </xdr:from>
    <xdr:to>
      <xdr:col>12</xdr:col>
      <xdr:colOff>243129</xdr:colOff>
      <xdr:row>626</xdr:row>
      <xdr:rowOff>114152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44DB0ECD-1285-EC4A-5176-7CD6BF573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07191969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550</xdr:row>
      <xdr:rowOff>0</xdr:rowOff>
    </xdr:from>
    <xdr:to>
      <xdr:col>12</xdr:col>
      <xdr:colOff>243129</xdr:colOff>
      <xdr:row>586</xdr:row>
      <xdr:rowOff>126058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1118A5B9-3F82-F248-BF21-D6B36FED8F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00405406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628</xdr:row>
      <xdr:rowOff>0</xdr:rowOff>
    </xdr:from>
    <xdr:to>
      <xdr:col>12</xdr:col>
      <xdr:colOff>243129</xdr:colOff>
      <xdr:row>666</xdr:row>
      <xdr:rowOff>114152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id="{A1490430-CADE-A159-C75B-710BF4487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114681000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668</xdr:row>
      <xdr:rowOff>0</xdr:rowOff>
    </xdr:from>
    <xdr:to>
      <xdr:col>12</xdr:col>
      <xdr:colOff>243129</xdr:colOff>
      <xdr:row>706</xdr:row>
      <xdr:rowOff>114152</xdr:rowOff>
    </xdr:to>
    <xdr:pic>
      <xdr:nvPicPr>
        <xdr:cNvPr id="62" name="図 61">
          <a:extLst>
            <a:ext uri="{FF2B5EF4-FFF2-40B4-BE49-F238E27FC236}">
              <a16:creationId xmlns:a16="http://schemas.microsoft.com/office/drawing/2014/main" id="{C4A9982F-36CD-8626-30E1-0F72B2348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121824750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708</xdr:row>
      <xdr:rowOff>0</xdr:rowOff>
    </xdr:from>
    <xdr:to>
      <xdr:col>12</xdr:col>
      <xdr:colOff>243129</xdr:colOff>
      <xdr:row>746</xdr:row>
      <xdr:rowOff>114152</xdr:rowOff>
    </xdr:to>
    <xdr:pic>
      <xdr:nvPicPr>
        <xdr:cNvPr id="63" name="図 62">
          <a:extLst>
            <a:ext uri="{FF2B5EF4-FFF2-40B4-BE49-F238E27FC236}">
              <a16:creationId xmlns:a16="http://schemas.microsoft.com/office/drawing/2014/main" id="{AA9A50B1-05E9-1171-346E-015F7A3E9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128968500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748</xdr:row>
      <xdr:rowOff>0</xdr:rowOff>
    </xdr:from>
    <xdr:to>
      <xdr:col>12</xdr:col>
      <xdr:colOff>243129</xdr:colOff>
      <xdr:row>786</xdr:row>
      <xdr:rowOff>114152</xdr:rowOff>
    </xdr:to>
    <xdr:pic>
      <xdr:nvPicPr>
        <xdr:cNvPr id="65" name="図 64">
          <a:extLst>
            <a:ext uri="{FF2B5EF4-FFF2-40B4-BE49-F238E27FC236}">
              <a16:creationId xmlns:a16="http://schemas.microsoft.com/office/drawing/2014/main" id="{FED953BE-F227-9E4B-1BAE-31E45C7D8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136112250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788</xdr:row>
      <xdr:rowOff>0</xdr:rowOff>
    </xdr:from>
    <xdr:to>
      <xdr:col>12</xdr:col>
      <xdr:colOff>243129</xdr:colOff>
      <xdr:row>826</xdr:row>
      <xdr:rowOff>114152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F1214A2B-C11A-728D-4A63-E39CF54D3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143256000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828</xdr:row>
      <xdr:rowOff>0</xdr:rowOff>
    </xdr:from>
    <xdr:to>
      <xdr:col>12</xdr:col>
      <xdr:colOff>243129</xdr:colOff>
      <xdr:row>866</xdr:row>
      <xdr:rowOff>114152</xdr:rowOff>
    </xdr:to>
    <xdr:pic>
      <xdr:nvPicPr>
        <xdr:cNvPr id="67" name="図 66">
          <a:extLst>
            <a:ext uri="{FF2B5EF4-FFF2-40B4-BE49-F238E27FC236}">
              <a16:creationId xmlns:a16="http://schemas.microsoft.com/office/drawing/2014/main" id="{92AEF207-5BA5-4D80-8B4C-DF54470E9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150399750"/>
          <a:ext cx="7482129" cy="690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15" activePane="bottomRight" state="frozen"/>
      <selection pane="topRight" activeCell="B1" sqref="B1"/>
      <selection pane="bottomLeft" activeCell="A9" sqref="A9"/>
      <selection pane="bottomRight" activeCell="E33" sqref="E3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43993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44004</v>
      </c>
      <c r="C10" s="44">
        <v>1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44014</v>
      </c>
      <c r="C11" s="44">
        <v>1</v>
      </c>
      <c r="D11" s="54">
        <v>1.27</v>
      </c>
      <c r="E11" s="55">
        <v>1.5</v>
      </c>
      <c r="F11" s="74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44049</v>
      </c>
      <c r="C12" s="44">
        <v>2</v>
      </c>
      <c r="D12" s="54">
        <v>1.27</v>
      </c>
      <c r="E12" s="55">
        <v>1.5</v>
      </c>
      <c r="F12" s="56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44106</v>
      </c>
      <c r="C13" s="44">
        <v>1</v>
      </c>
      <c r="D13" s="54">
        <v>1.27</v>
      </c>
      <c r="E13" s="55">
        <v>1.5</v>
      </c>
      <c r="F13" s="74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>
        <v>44112</v>
      </c>
      <c r="C14" s="44">
        <v>1</v>
      </c>
      <c r="D14" s="54">
        <v>1.27</v>
      </c>
      <c r="E14" s="55">
        <v>1.5</v>
      </c>
      <c r="F14" s="56">
        <v>2</v>
      </c>
      <c r="G14" s="20">
        <f t="shared" si="2"/>
        <v>125151.23691520988</v>
      </c>
      <c r="H14" s="20">
        <f t="shared" si="3"/>
        <v>130226.01248475155</v>
      </c>
      <c r="I14" s="20">
        <f t="shared" si="4"/>
        <v>141851.91122560002</v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>
        <f t="shared" si="14"/>
        <v>4593.2589600900646</v>
      </c>
      <c r="N14" s="42">
        <f t="shared" si="15"/>
        <v>5607.8187194390612</v>
      </c>
      <c r="O14" s="43">
        <f t="shared" si="16"/>
        <v>8029.3534656000011</v>
      </c>
      <c r="P14" s="20"/>
      <c r="Q14" s="20"/>
      <c r="R14" s="20"/>
    </row>
    <row r="15" spans="1:18" x14ac:dyDescent="0.4">
      <c r="A15" s="7">
        <v>7</v>
      </c>
      <c r="B15" s="4">
        <v>44116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129919.49904167937</v>
      </c>
      <c r="H15" s="20">
        <f t="shared" si="3"/>
        <v>136086.18304656536</v>
      </c>
      <c r="I15" s="20">
        <f t="shared" si="4"/>
        <v>150363.02589913603</v>
      </c>
      <c r="J15" s="41">
        <f t="shared" si="11"/>
        <v>3754.5371074562963</v>
      </c>
      <c r="K15" s="42">
        <f t="shared" si="12"/>
        <v>3906.7803745425463</v>
      </c>
      <c r="L15" s="43">
        <f t="shared" si="13"/>
        <v>4255.5573367680008</v>
      </c>
      <c r="M15" s="41">
        <f t="shared" si="14"/>
        <v>4768.2621264694963</v>
      </c>
      <c r="N15" s="42">
        <f t="shared" si="15"/>
        <v>5860.1705618138194</v>
      </c>
      <c r="O15" s="43">
        <f t="shared" si="16"/>
        <v>8511.1146735360016</v>
      </c>
      <c r="P15" s="20"/>
      <c r="Q15" s="20"/>
      <c r="R15" s="20"/>
    </row>
    <row r="16" spans="1:18" x14ac:dyDescent="0.4">
      <c r="A16" s="7">
        <v>8</v>
      </c>
      <c r="B16" s="4">
        <v>44120</v>
      </c>
      <c r="C16" s="44">
        <v>1</v>
      </c>
      <c r="D16" s="54">
        <v>1.27</v>
      </c>
      <c r="E16" s="55">
        <v>1.5</v>
      </c>
      <c r="F16" s="56">
        <v>2</v>
      </c>
      <c r="G16" s="20">
        <f t="shared" si="2"/>
        <v>134869.43195516735</v>
      </c>
      <c r="H16" s="20">
        <f t="shared" si="3"/>
        <v>142210.06128366079</v>
      </c>
      <c r="I16" s="20">
        <f t="shared" si="4"/>
        <v>159384.80745308418</v>
      </c>
      <c r="J16" s="41">
        <f t="shared" si="11"/>
        <v>3897.5849712503809</v>
      </c>
      <c r="K16" s="42">
        <f t="shared" si="12"/>
        <v>4082.5854913969606</v>
      </c>
      <c r="L16" s="43">
        <f t="shared" si="13"/>
        <v>4510.8907769740808</v>
      </c>
      <c r="M16" s="41">
        <f t="shared" si="14"/>
        <v>4949.9329134879836</v>
      </c>
      <c r="N16" s="42">
        <f t="shared" si="15"/>
        <v>6123.8782370954414</v>
      </c>
      <c r="O16" s="43">
        <f t="shared" si="16"/>
        <v>9021.7815539481617</v>
      </c>
      <c r="P16" s="20"/>
      <c r="Q16" s="20"/>
      <c r="R16" s="20"/>
    </row>
    <row r="17" spans="1:18" x14ac:dyDescent="0.4">
      <c r="A17" s="7">
        <v>9</v>
      </c>
      <c r="B17" s="4">
        <v>44126</v>
      </c>
      <c r="C17" s="44">
        <v>2</v>
      </c>
      <c r="D17" s="54">
        <v>1.27</v>
      </c>
      <c r="E17" s="55">
        <v>1.5</v>
      </c>
      <c r="F17" s="56">
        <v>2</v>
      </c>
      <c r="G17" s="20">
        <f t="shared" si="2"/>
        <v>140007.95731265924</v>
      </c>
      <c r="H17" s="20">
        <f t="shared" si="3"/>
        <v>148609.51404142551</v>
      </c>
      <c r="I17" s="20">
        <f t="shared" si="4"/>
        <v>168947.89590026924</v>
      </c>
      <c r="J17" s="41">
        <f t="shared" si="11"/>
        <v>4046.0829586550203</v>
      </c>
      <c r="K17" s="42">
        <f t="shared" si="12"/>
        <v>4266.3018385098239</v>
      </c>
      <c r="L17" s="43">
        <f t="shared" si="13"/>
        <v>4781.5442235925257</v>
      </c>
      <c r="M17" s="41">
        <f t="shared" si="14"/>
        <v>5138.5253574918761</v>
      </c>
      <c r="N17" s="42">
        <f t="shared" si="15"/>
        <v>6399.4527577647359</v>
      </c>
      <c r="O17" s="43">
        <f t="shared" si="16"/>
        <v>9563.0884471850513</v>
      </c>
      <c r="P17" s="20"/>
      <c r="Q17" s="20"/>
      <c r="R17" s="20"/>
    </row>
    <row r="18" spans="1:18" x14ac:dyDescent="0.4">
      <c r="A18" s="7">
        <v>10</v>
      </c>
      <c r="B18" s="4">
        <v>44158</v>
      </c>
      <c r="C18" s="44">
        <v>2</v>
      </c>
      <c r="D18" s="54">
        <v>1.27</v>
      </c>
      <c r="E18" s="55">
        <v>1.5</v>
      </c>
      <c r="F18" s="56">
        <v>2</v>
      </c>
      <c r="G18" s="20">
        <f t="shared" si="2"/>
        <v>145342.26048627155</v>
      </c>
      <c r="H18" s="20">
        <f t="shared" si="3"/>
        <v>155296.94217328966</v>
      </c>
      <c r="I18" s="20">
        <f t="shared" si="4"/>
        <v>179084.7696542854</v>
      </c>
      <c r="J18" s="41">
        <f t="shared" si="11"/>
        <v>4200.2387193797767</v>
      </c>
      <c r="K18" s="42">
        <f t="shared" si="12"/>
        <v>4458.2854212427656</v>
      </c>
      <c r="L18" s="43">
        <f t="shared" si="13"/>
        <v>5068.4368770080773</v>
      </c>
      <c r="M18" s="41">
        <f t="shared" si="14"/>
        <v>5334.3031736123166</v>
      </c>
      <c r="N18" s="42">
        <f t="shared" si="15"/>
        <v>6687.4281318641479</v>
      </c>
      <c r="O18" s="43">
        <f t="shared" si="16"/>
        <v>10136.873754016155</v>
      </c>
      <c r="P18" s="20"/>
      <c r="Q18" s="20"/>
      <c r="R18" s="20"/>
    </row>
    <row r="19" spans="1:18" x14ac:dyDescent="0.4">
      <c r="A19" s="7">
        <v>11</v>
      </c>
      <c r="B19" s="4">
        <v>44169</v>
      </c>
      <c r="C19" s="44">
        <v>2</v>
      </c>
      <c r="D19" s="54">
        <v>1.27</v>
      </c>
      <c r="E19" s="55">
        <v>1.5</v>
      </c>
      <c r="F19" s="56">
        <v>-1</v>
      </c>
      <c r="G19" s="20">
        <f t="shared" si="2"/>
        <v>150879.8006107985</v>
      </c>
      <c r="H19" s="20">
        <f t="shared" si="3"/>
        <v>162285.3045710877</v>
      </c>
      <c r="I19" s="20">
        <f t="shared" si="4"/>
        <v>173712.22656465683</v>
      </c>
      <c r="J19" s="41">
        <f t="shared" si="11"/>
        <v>4360.2678145881464</v>
      </c>
      <c r="K19" s="42">
        <f t="shared" si="12"/>
        <v>4658.9082651986892</v>
      </c>
      <c r="L19" s="43">
        <f t="shared" si="13"/>
        <v>5372.5430896285616</v>
      </c>
      <c r="M19" s="41">
        <f t="shared" si="14"/>
        <v>5537.5401245269459</v>
      </c>
      <c r="N19" s="42">
        <f t="shared" si="15"/>
        <v>6988.3623977980333</v>
      </c>
      <c r="O19" s="43">
        <f t="shared" si="16"/>
        <v>-5372.5430896285616</v>
      </c>
      <c r="P19" s="20"/>
      <c r="Q19" s="20"/>
      <c r="R19" s="20"/>
    </row>
    <row r="20" spans="1:18" x14ac:dyDescent="0.4">
      <c r="A20" s="7">
        <v>12</v>
      </c>
      <c r="B20" s="4">
        <v>44174</v>
      </c>
      <c r="C20" s="44">
        <v>2</v>
      </c>
      <c r="D20" s="54">
        <v>1.27</v>
      </c>
      <c r="E20" s="55">
        <v>1.5</v>
      </c>
      <c r="F20" s="56">
        <v>2</v>
      </c>
      <c r="G20" s="20">
        <f t="shared" si="2"/>
        <v>156628.32101406992</v>
      </c>
      <c r="H20" s="20">
        <f t="shared" si="3"/>
        <v>169588.14327678666</v>
      </c>
      <c r="I20" s="20">
        <f t="shared" si="4"/>
        <v>184134.96015853624</v>
      </c>
      <c r="J20" s="41">
        <f t="shared" si="11"/>
        <v>4526.3940183239547</v>
      </c>
      <c r="K20" s="42">
        <f t="shared" si="12"/>
        <v>4868.5591371326309</v>
      </c>
      <c r="L20" s="43">
        <f t="shared" si="13"/>
        <v>5211.3667969397047</v>
      </c>
      <c r="M20" s="41">
        <f t="shared" si="14"/>
        <v>5748.5204032714228</v>
      </c>
      <c r="N20" s="42">
        <f t="shared" si="15"/>
        <v>7302.8387056989468</v>
      </c>
      <c r="O20" s="43">
        <f t="shared" si="16"/>
        <v>10422.733593879409</v>
      </c>
      <c r="P20" s="20"/>
      <c r="Q20" s="20"/>
      <c r="R20" s="20"/>
    </row>
    <row r="21" spans="1:18" x14ac:dyDescent="0.4">
      <c r="A21" s="7">
        <v>13</v>
      </c>
      <c r="B21" s="4">
        <v>44176</v>
      </c>
      <c r="C21" s="44">
        <v>1</v>
      </c>
      <c r="D21" s="54">
        <v>1.27</v>
      </c>
      <c r="E21" s="55">
        <v>1.5</v>
      </c>
      <c r="F21" s="56">
        <v>2</v>
      </c>
      <c r="G21" s="20">
        <f t="shared" si="2"/>
        <v>162595.86004470597</v>
      </c>
      <c r="H21" s="20">
        <f t="shared" si="3"/>
        <v>177219.60972424207</v>
      </c>
      <c r="I21" s="20">
        <f t="shared" si="4"/>
        <v>195183.05776804843</v>
      </c>
      <c r="J21" s="41">
        <f t="shared" si="11"/>
        <v>4698.8496304220971</v>
      </c>
      <c r="K21" s="42">
        <f t="shared" si="12"/>
        <v>5087.6442983035995</v>
      </c>
      <c r="L21" s="43">
        <f t="shared" si="13"/>
        <v>5524.0488047560866</v>
      </c>
      <c r="M21" s="41">
        <f t="shared" si="14"/>
        <v>5967.5390306360632</v>
      </c>
      <c r="N21" s="42">
        <f t="shared" si="15"/>
        <v>7631.4664474553992</v>
      </c>
      <c r="O21" s="43">
        <f t="shared" si="16"/>
        <v>11048.097609512173</v>
      </c>
      <c r="P21" s="20"/>
      <c r="Q21" s="20"/>
      <c r="R21" s="20"/>
    </row>
    <row r="22" spans="1:18" x14ac:dyDescent="0.4">
      <c r="A22" s="7">
        <v>14</v>
      </c>
      <c r="B22" s="4">
        <v>44183</v>
      </c>
      <c r="C22" s="44">
        <v>2</v>
      </c>
      <c r="D22" s="54">
        <v>1.27</v>
      </c>
      <c r="E22" s="55">
        <v>1.5</v>
      </c>
      <c r="F22" s="56">
        <v>2</v>
      </c>
      <c r="G22" s="20">
        <f t="shared" si="2"/>
        <v>168790.76231240926</v>
      </c>
      <c r="H22" s="20">
        <f t="shared" si="3"/>
        <v>185194.49216183295</v>
      </c>
      <c r="I22" s="20">
        <f t="shared" si="4"/>
        <v>206894.04123413132</v>
      </c>
      <c r="J22" s="41">
        <f t="shared" si="11"/>
        <v>4877.8758013411789</v>
      </c>
      <c r="K22" s="42">
        <f t="shared" si="12"/>
        <v>5316.588291727262</v>
      </c>
      <c r="L22" s="43">
        <f t="shared" si="13"/>
        <v>5855.4917330414528</v>
      </c>
      <c r="M22" s="41">
        <f t="shared" si="14"/>
        <v>6194.9022677032972</v>
      </c>
      <c r="N22" s="42">
        <f t="shared" si="15"/>
        <v>7974.8824375908935</v>
      </c>
      <c r="O22" s="43">
        <f t="shared" si="16"/>
        <v>11710.983466082906</v>
      </c>
      <c r="P22" s="20"/>
      <c r="Q22" s="20"/>
      <c r="R22" s="20"/>
    </row>
    <row r="23" spans="1:18" x14ac:dyDescent="0.4">
      <c r="A23" s="7">
        <v>15</v>
      </c>
      <c r="B23" s="4">
        <v>44188</v>
      </c>
      <c r="C23" s="44">
        <v>1</v>
      </c>
      <c r="D23" s="54">
        <v>1.27</v>
      </c>
      <c r="E23" s="55">
        <v>1.5</v>
      </c>
      <c r="F23" s="74">
        <v>2</v>
      </c>
      <c r="G23" s="20">
        <f t="shared" si="2"/>
        <v>175221.69035651206</v>
      </c>
      <c r="H23" s="20">
        <f t="shared" si="3"/>
        <v>193528.24430911543</v>
      </c>
      <c r="I23" s="20">
        <f t="shared" si="4"/>
        <v>219307.68370817919</v>
      </c>
      <c r="J23" s="41">
        <f t="shared" si="11"/>
        <v>5063.7228693722782</v>
      </c>
      <c r="K23" s="42">
        <f t="shared" si="12"/>
        <v>5555.834764854988</v>
      </c>
      <c r="L23" s="43">
        <f t="shared" si="13"/>
        <v>6206.8212370239398</v>
      </c>
      <c r="M23" s="41">
        <f t="shared" si="14"/>
        <v>6430.9280441027931</v>
      </c>
      <c r="N23" s="42">
        <f t="shared" si="15"/>
        <v>8333.752147282481</v>
      </c>
      <c r="O23" s="43">
        <f t="shared" si="16"/>
        <v>12413.64247404788</v>
      </c>
      <c r="P23" s="20"/>
      <c r="Q23" s="20"/>
      <c r="R23" s="20"/>
    </row>
    <row r="24" spans="1:18" x14ac:dyDescent="0.4">
      <c r="A24" s="7">
        <v>16</v>
      </c>
      <c r="B24" s="4">
        <v>44218</v>
      </c>
      <c r="C24" s="44">
        <v>2</v>
      </c>
      <c r="D24" s="54">
        <v>1.27</v>
      </c>
      <c r="E24" s="55">
        <v>1.5</v>
      </c>
      <c r="F24" s="56">
        <v>2</v>
      </c>
      <c r="G24" s="20">
        <f t="shared" si="2"/>
        <v>181897.63675909516</v>
      </c>
      <c r="H24" s="20">
        <f t="shared" si="3"/>
        <v>202237.01530302563</v>
      </c>
      <c r="I24" s="20">
        <f t="shared" si="4"/>
        <v>232466.14473066994</v>
      </c>
      <c r="J24" s="41">
        <f t="shared" si="11"/>
        <v>5256.6507106953613</v>
      </c>
      <c r="K24" s="42">
        <f t="shared" si="12"/>
        <v>5805.8473292734625</v>
      </c>
      <c r="L24" s="43">
        <f t="shared" si="13"/>
        <v>6579.2305112453751</v>
      </c>
      <c r="M24" s="41">
        <f t="shared" si="14"/>
        <v>6675.9464025831094</v>
      </c>
      <c r="N24" s="42">
        <f t="shared" si="15"/>
        <v>8708.7709939101933</v>
      </c>
      <c r="O24" s="43">
        <f t="shared" si="16"/>
        <v>13158.46102249075</v>
      </c>
      <c r="P24" s="20"/>
      <c r="Q24" s="20"/>
      <c r="R24" s="20"/>
    </row>
    <row r="25" spans="1:18" x14ac:dyDescent="0.4">
      <c r="A25" s="7">
        <v>17</v>
      </c>
      <c r="B25" s="4">
        <v>44222</v>
      </c>
      <c r="C25" s="44">
        <v>2</v>
      </c>
      <c r="D25" s="54">
        <v>1.27</v>
      </c>
      <c r="E25" s="55">
        <v>1.5</v>
      </c>
      <c r="F25" s="56">
        <v>2</v>
      </c>
      <c r="G25" s="20">
        <f t="shared" si="2"/>
        <v>188827.93671961667</v>
      </c>
      <c r="H25" s="20">
        <f t="shared" si="3"/>
        <v>211337.68099166179</v>
      </c>
      <c r="I25" s="20">
        <f t="shared" si="4"/>
        <v>246414.11341451012</v>
      </c>
      <c r="J25" s="41">
        <f t="shared" si="11"/>
        <v>5456.9291027728541</v>
      </c>
      <c r="K25" s="42">
        <f t="shared" si="12"/>
        <v>6067.1104590907689</v>
      </c>
      <c r="L25" s="43">
        <f t="shared" si="13"/>
        <v>6973.9843419200979</v>
      </c>
      <c r="M25" s="41">
        <f t="shared" si="14"/>
        <v>6930.2999605215246</v>
      </c>
      <c r="N25" s="42">
        <f t="shared" si="15"/>
        <v>9100.6656886361525</v>
      </c>
      <c r="O25" s="43">
        <f t="shared" si="16"/>
        <v>13947.968683840196</v>
      </c>
      <c r="P25" s="20"/>
      <c r="Q25" s="20"/>
      <c r="R25" s="20"/>
    </row>
    <row r="26" spans="1:18" x14ac:dyDescent="0.4">
      <c r="A26" s="7">
        <v>18</v>
      </c>
      <c r="B26" s="4">
        <v>44251</v>
      </c>
      <c r="C26" s="44">
        <v>1</v>
      </c>
      <c r="D26" s="54">
        <v>1.27</v>
      </c>
      <c r="E26" s="55">
        <v>1.5</v>
      </c>
      <c r="F26" s="56">
        <v>2</v>
      </c>
      <c r="G26" s="20">
        <f t="shared" si="2"/>
        <v>196022.28110863408</v>
      </c>
      <c r="H26" s="20">
        <f t="shared" si="3"/>
        <v>220847.87663628659</v>
      </c>
      <c r="I26" s="20">
        <f t="shared" si="4"/>
        <v>261198.96021938074</v>
      </c>
      <c r="J26" s="41">
        <f t="shared" si="11"/>
        <v>5664.8381015884997</v>
      </c>
      <c r="K26" s="42">
        <f t="shared" si="12"/>
        <v>6340.1304297498536</v>
      </c>
      <c r="L26" s="43">
        <f t="shared" si="13"/>
        <v>7392.4234024353036</v>
      </c>
      <c r="M26" s="41">
        <f t="shared" si="14"/>
        <v>7194.3443890173949</v>
      </c>
      <c r="N26" s="42">
        <f t="shared" si="15"/>
        <v>9510.1956446247805</v>
      </c>
      <c r="O26" s="43">
        <f t="shared" si="16"/>
        <v>14784.846804870607</v>
      </c>
      <c r="P26" s="20"/>
      <c r="Q26" s="20"/>
      <c r="R26" s="20"/>
    </row>
    <row r="27" spans="1:18" x14ac:dyDescent="0.4">
      <c r="A27" s="7">
        <v>19</v>
      </c>
      <c r="B27" s="4">
        <v>44286</v>
      </c>
      <c r="C27" s="44">
        <v>1</v>
      </c>
      <c r="D27" s="54">
        <v>1.27</v>
      </c>
      <c r="E27" s="55">
        <v>1.5</v>
      </c>
      <c r="F27" s="56">
        <v>2</v>
      </c>
      <c r="G27" s="20">
        <f t="shared" si="2"/>
        <v>203490.73001887303</v>
      </c>
      <c r="H27" s="20">
        <f t="shared" si="3"/>
        <v>230786.03108491949</v>
      </c>
      <c r="I27" s="20">
        <f t="shared" si="4"/>
        <v>276870.89783254359</v>
      </c>
      <c r="J27" s="41">
        <f t="shared" si="11"/>
        <v>5880.6684332590221</v>
      </c>
      <c r="K27" s="42">
        <f t="shared" si="12"/>
        <v>6625.4362990885975</v>
      </c>
      <c r="L27" s="43">
        <f t="shared" si="13"/>
        <v>7835.9688065814216</v>
      </c>
      <c r="M27" s="41">
        <f t="shared" si="14"/>
        <v>7468.448910238958</v>
      </c>
      <c r="N27" s="42">
        <f t="shared" si="15"/>
        <v>9938.1544486328967</v>
      </c>
      <c r="O27" s="43">
        <f t="shared" si="16"/>
        <v>15671.937613162843</v>
      </c>
      <c r="P27" s="20"/>
      <c r="Q27" s="20"/>
      <c r="R27" s="20"/>
    </row>
    <row r="28" spans="1:18" x14ac:dyDescent="0.4">
      <c r="A28" s="7">
        <v>20</v>
      </c>
      <c r="B28" s="4">
        <v>44295</v>
      </c>
      <c r="C28" s="44">
        <v>2</v>
      </c>
      <c r="D28" s="54">
        <v>1.27</v>
      </c>
      <c r="E28" s="55">
        <v>1.5</v>
      </c>
      <c r="F28" s="56">
        <v>2</v>
      </c>
      <c r="G28" s="20">
        <f t="shared" si="2"/>
        <v>211243.7268325921</v>
      </c>
      <c r="H28" s="20">
        <f t="shared" si="3"/>
        <v>241171.40248374088</v>
      </c>
      <c r="I28" s="20">
        <f t="shared" si="4"/>
        <v>293483.15170249622</v>
      </c>
      <c r="J28" s="41">
        <f t="shared" si="11"/>
        <v>6104.7219005661909</v>
      </c>
      <c r="K28" s="42">
        <f t="shared" si="12"/>
        <v>6923.5809325475848</v>
      </c>
      <c r="L28" s="43">
        <f t="shared" si="13"/>
        <v>8306.1269349763079</v>
      </c>
      <c r="M28" s="41">
        <f t="shared" si="14"/>
        <v>7752.9968137190626</v>
      </c>
      <c r="N28" s="42">
        <f t="shared" si="15"/>
        <v>10385.371398821377</v>
      </c>
      <c r="O28" s="43">
        <f t="shared" si="16"/>
        <v>16612.253869952616</v>
      </c>
      <c r="P28" s="20"/>
      <c r="Q28" s="20"/>
      <c r="R28" s="20"/>
    </row>
    <row r="29" spans="1:18" x14ac:dyDescent="0.4">
      <c r="A29" s="7">
        <v>21</v>
      </c>
      <c r="B29" s="4">
        <v>44298</v>
      </c>
      <c r="C29" s="44">
        <v>1</v>
      </c>
      <c r="D29" s="54">
        <v>1.27</v>
      </c>
      <c r="E29" s="55">
        <v>1.5</v>
      </c>
      <c r="F29" s="74">
        <v>2</v>
      </c>
      <c r="G29" s="20">
        <f t="shared" si="2"/>
        <v>219292.11282491387</v>
      </c>
      <c r="H29" s="20">
        <f t="shared" si="3"/>
        <v>252024.11559550921</v>
      </c>
      <c r="I29" s="20">
        <f t="shared" si="4"/>
        <v>311092.14080464601</v>
      </c>
      <c r="J29" s="41">
        <f t="shared" si="11"/>
        <v>6337.3118049777631</v>
      </c>
      <c r="K29" s="42">
        <f t="shared" si="12"/>
        <v>7235.1420745122259</v>
      </c>
      <c r="L29" s="43">
        <f t="shared" si="13"/>
        <v>8804.4945510748857</v>
      </c>
      <c r="M29" s="41">
        <f t="shared" si="14"/>
        <v>8048.3859923217597</v>
      </c>
      <c r="N29" s="42">
        <f t="shared" si="15"/>
        <v>10852.713111768338</v>
      </c>
      <c r="O29" s="43">
        <f t="shared" si="16"/>
        <v>17608.989102149771</v>
      </c>
      <c r="P29" s="20"/>
      <c r="Q29" s="20"/>
      <c r="R29" s="20"/>
    </row>
    <row r="30" spans="1:18" x14ac:dyDescent="0.4">
      <c r="A30" s="7">
        <v>22</v>
      </c>
      <c r="B30" s="4">
        <v>44312</v>
      </c>
      <c r="C30" s="44">
        <v>1</v>
      </c>
      <c r="D30" s="54">
        <v>1.27</v>
      </c>
      <c r="E30" s="55">
        <v>1.5</v>
      </c>
      <c r="F30" s="74">
        <v>2</v>
      </c>
      <c r="G30" s="20">
        <f t="shared" si="2"/>
        <v>227647.14232354308</v>
      </c>
      <c r="H30" s="20">
        <f t="shared" si="3"/>
        <v>263365.20079730713</v>
      </c>
      <c r="I30" s="20">
        <f t="shared" si="4"/>
        <v>329757.6692529248</v>
      </c>
      <c r="J30" s="41">
        <f t="shared" si="11"/>
        <v>6578.7633847474162</v>
      </c>
      <c r="K30" s="42">
        <f t="shared" si="12"/>
        <v>7560.7234678652758</v>
      </c>
      <c r="L30" s="43">
        <f t="shared" si="13"/>
        <v>9332.7642241393805</v>
      </c>
      <c r="M30" s="41">
        <f t="shared" si="14"/>
        <v>8355.0294986292192</v>
      </c>
      <c r="N30" s="42">
        <f t="shared" si="15"/>
        <v>11341.085201797914</v>
      </c>
      <c r="O30" s="43">
        <f t="shared" si="16"/>
        <v>18665.528448278761</v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>
        <f t="shared" si="11"/>
        <v>6829.4142697062925</v>
      </c>
      <c r="K31" s="42">
        <f t="shared" si="12"/>
        <v>7900.9560239192133</v>
      </c>
      <c r="L31" s="43">
        <f t="shared" si="13"/>
        <v>9892.7300775877429</v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22</v>
      </c>
      <c r="E59" s="1">
        <f>COUNTIF(E9:E58,1.5)</f>
        <v>22</v>
      </c>
      <c r="F59" s="6">
        <f>COUNTIF(F9:F58,2)</f>
        <v>21</v>
      </c>
      <c r="G59" s="66">
        <f>M59+G8</f>
        <v>227647.14232354308</v>
      </c>
      <c r="H59" s="18">
        <f>N59+H8</f>
        <v>263365.20079730707</v>
      </c>
      <c r="I59" s="19">
        <f>O59+I8</f>
        <v>329757.66925292468</v>
      </c>
      <c r="J59" s="63" t="s">
        <v>32</v>
      </c>
      <c r="K59" s="64">
        <f>B58-B9</f>
        <v>-43993</v>
      </c>
      <c r="L59" s="65" t="s">
        <v>33</v>
      </c>
      <c r="M59" s="75">
        <f>SUM(M9:M58)</f>
        <v>127647.1423235431</v>
      </c>
      <c r="N59" s="76">
        <f>SUM(N9:N58)</f>
        <v>163365.2007973071</v>
      </c>
      <c r="O59" s="77">
        <f>SUM(O9:O58)</f>
        <v>229757.66925292468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1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2.2764714232354311</v>
      </c>
      <c r="H61" s="71">
        <f t="shared" ref="H61" si="21">H59/H8</f>
        <v>2.6336520079730708</v>
      </c>
      <c r="I61" s="72">
        <f>I59/I8</f>
        <v>3.2975766925292467</v>
      </c>
      <c r="J61" s="61">
        <f>(G61-100%)*30/K59</f>
        <v>-8.7045990719121068E-4</v>
      </c>
      <c r="K61" s="61">
        <f>(H61-100%)*30/K59</f>
        <v>-1.1140308739843185E-3</v>
      </c>
      <c r="L61" s="62">
        <f>(I61-100%)*30/K59</f>
        <v>-1.5667788233554747E-3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1</v>
      </c>
      <c r="F62" s="69">
        <f>F59/(F59+F60+F61)</f>
        <v>0.95454545454545459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828"/>
  <sheetViews>
    <sheetView topLeftCell="A850" zoomScale="80" zoomScaleNormal="80" workbookViewId="0">
      <selection activeCell="A868" sqref="A868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1" x14ac:dyDescent="0.4">
      <c r="A1" s="50">
        <v>1</v>
      </c>
    </row>
    <row r="42" spans="1:1" x14ac:dyDescent="0.4">
      <c r="A42" s="50">
        <v>2</v>
      </c>
    </row>
    <row r="64" ht="149.25" customHeight="1" x14ac:dyDescent="0.4"/>
    <row r="65" spans="1:1" ht="58.5" customHeight="1" x14ac:dyDescent="0.4"/>
    <row r="66" spans="1:1" ht="149.25" hidden="1" customHeight="1" x14ac:dyDescent="0.4"/>
    <row r="70" spans="1:1" x14ac:dyDescent="0.4">
      <c r="A70" s="50">
        <v>3</v>
      </c>
    </row>
    <row r="110" spans="1:1" ht="21" customHeight="1" x14ac:dyDescent="0.4">
      <c r="A110" s="50">
        <v>4</v>
      </c>
    </row>
    <row r="150" spans="1:1" x14ac:dyDescent="0.4">
      <c r="A150" s="50">
        <v>5</v>
      </c>
    </row>
    <row r="190" spans="1:1" x14ac:dyDescent="0.4">
      <c r="A190" s="50">
        <v>6</v>
      </c>
    </row>
    <row r="230" spans="1:1" x14ac:dyDescent="0.4">
      <c r="A230" s="50">
        <v>7</v>
      </c>
    </row>
    <row r="270" spans="1:1" x14ac:dyDescent="0.4">
      <c r="A270" s="50">
        <v>8</v>
      </c>
    </row>
    <row r="310" spans="1:1" x14ac:dyDescent="0.4">
      <c r="A310" s="50">
        <v>9</v>
      </c>
    </row>
    <row r="350" spans="1:1" x14ac:dyDescent="0.4">
      <c r="A350" s="50">
        <v>10</v>
      </c>
    </row>
    <row r="390" spans="1:1" x14ac:dyDescent="0.4">
      <c r="A390" s="50">
        <v>11</v>
      </c>
    </row>
    <row r="430" spans="1:1" x14ac:dyDescent="0.4">
      <c r="A430" s="50">
        <v>12</v>
      </c>
    </row>
    <row r="470" spans="1:1" x14ac:dyDescent="0.4">
      <c r="A470" s="50">
        <v>13</v>
      </c>
    </row>
    <row r="510" spans="1:1" x14ac:dyDescent="0.4">
      <c r="A510" s="50">
        <v>14</v>
      </c>
    </row>
    <row r="550" spans="1:1" x14ac:dyDescent="0.4">
      <c r="A550" s="50">
        <v>15</v>
      </c>
    </row>
    <row r="585" spans="1:1" ht="41.25" customHeight="1" x14ac:dyDescent="0.4"/>
    <row r="588" spans="1:1" x14ac:dyDescent="0.4">
      <c r="A588" s="50">
        <v>16</v>
      </c>
    </row>
    <row r="628" spans="1:1" x14ac:dyDescent="0.4">
      <c r="A628" s="50">
        <v>17</v>
      </c>
    </row>
    <row r="668" spans="1:1" x14ac:dyDescent="0.4">
      <c r="A668" s="50">
        <v>18</v>
      </c>
    </row>
    <row r="708" spans="1:1" x14ac:dyDescent="0.4">
      <c r="A708" s="50">
        <v>19</v>
      </c>
    </row>
    <row r="748" spans="1:1" x14ac:dyDescent="0.4">
      <c r="A748" s="50">
        <v>20</v>
      </c>
    </row>
    <row r="788" spans="1:1" x14ac:dyDescent="0.4">
      <c r="A788" s="50">
        <v>21</v>
      </c>
    </row>
    <row r="828" spans="1:1" x14ac:dyDescent="0.4">
      <c r="A828" s="50">
        <v>22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40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 t="s">
        <v>39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 t="s">
        <v>38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2023-08-07T09:10:20Z</dcterms:modified>
</cp:coreProperties>
</file>