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ji kuramochi\Desktop\"/>
    </mc:Choice>
  </mc:AlternateContent>
  <xr:revisionPtr revIDLastSave="0" documentId="13_ncr:1_{EBE06B48-AD5A-47EF-8DD7-7BF62C6C7C8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1" l="1"/>
  <c r="E61" i="1"/>
  <c r="F61" i="1"/>
  <c r="F59" i="1"/>
  <c r="K59" i="1"/>
  <c r="E59" i="1"/>
  <c r="D59" i="1"/>
  <c r="M44" i="1" l="1"/>
  <c r="G44" i="1" s="1"/>
  <c r="O44" i="1"/>
  <c r="I44" i="1" s="1"/>
  <c r="M45" i="1"/>
  <c r="G45" i="1" s="1"/>
  <c r="O45" i="1"/>
  <c r="I45" i="1" s="1"/>
  <c r="M46" i="1"/>
  <c r="G46" i="1" s="1"/>
  <c r="O46" i="1"/>
  <c r="I46" i="1" s="1"/>
  <c r="M47" i="1"/>
  <c r="G47" i="1" s="1"/>
  <c r="O47" i="1"/>
  <c r="I47" i="1" s="1"/>
  <c r="M48" i="1"/>
  <c r="G48" i="1" s="1"/>
  <c r="O48" i="1"/>
  <c r="I48" i="1" s="1"/>
  <c r="M49" i="1"/>
  <c r="G49" i="1" s="1"/>
  <c r="O49" i="1"/>
  <c r="I49" i="1" s="1"/>
  <c r="M50" i="1"/>
  <c r="G50" i="1" s="1"/>
  <c r="O50" i="1"/>
  <c r="I50" i="1" s="1"/>
  <c r="M51" i="1"/>
  <c r="G51" i="1" s="1"/>
  <c r="O51" i="1"/>
  <c r="I51" i="1" s="1"/>
  <c r="M52" i="1"/>
  <c r="G52" i="1" s="1"/>
  <c r="O52" i="1"/>
  <c r="I52" i="1" s="1"/>
  <c r="M53" i="1"/>
  <c r="G53" i="1" s="1"/>
  <c r="O53" i="1"/>
  <c r="I53" i="1" s="1"/>
  <c r="M54" i="1"/>
  <c r="G54" i="1" s="1"/>
  <c r="N54" i="1"/>
  <c r="H54" i="1" s="1"/>
  <c r="O54" i="1"/>
  <c r="I54" i="1" s="1"/>
  <c r="M55" i="1"/>
  <c r="G55" i="1" s="1"/>
  <c r="N55" i="1"/>
  <c r="H55" i="1" s="1"/>
  <c r="O55" i="1"/>
  <c r="I55" i="1" s="1"/>
  <c r="M56" i="1"/>
  <c r="G56" i="1" s="1"/>
  <c r="N56" i="1"/>
  <c r="H56" i="1" s="1"/>
  <c r="O56" i="1"/>
  <c r="I56" i="1" s="1"/>
  <c r="M57" i="1"/>
  <c r="G57" i="1" s="1"/>
  <c r="N57" i="1"/>
  <c r="H57" i="1" s="1"/>
  <c r="O57" i="1"/>
  <c r="I57" i="1" s="1"/>
  <c r="M58" i="1"/>
  <c r="G58" i="1" s="1"/>
  <c r="N58" i="1"/>
  <c r="H58" i="1" s="1"/>
  <c r="O58" i="1"/>
  <c r="I58" i="1" s="1"/>
  <c r="I59" i="1" l="1"/>
  <c r="I61" i="1" s="1"/>
  <c r="L61" i="1" s="1"/>
  <c r="G59" i="1"/>
  <c r="G61" i="1" s="1"/>
  <c r="J61" i="1" s="1"/>
  <c r="I8" i="1"/>
  <c r="H8" i="1"/>
  <c r="G8" i="1"/>
  <c r="F60" i="1"/>
  <c r="F62" i="1" s="1"/>
  <c r="E60" i="1"/>
  <c r="E62" i="1" s="1"/>
  <c r="D60" i="1"/>
  <c r="D62" i="1" s="1"/>
  <c r="J9" i="1" l="1"/>
  <c r="M9" i="1" s="1"/>
  <c r="G9" i="1" s="1"/>
  <c r="K9" i="1"/>
  <c r="N9" i="1" s="1"/>
  <c r="L9" i="1"/>
  <c r="O9" i="1" s="1"/>
  <c r="I9" i="1" s="1"/>
  <c r="L10" i="1" s="1"/>
  <c r="H9" i="1" l="1"/>
  <c r="K10" i="1" s="1"/>
  <c r="J10" i="1"/>
  <c r="M10" i="1" s="1"/>
  <c r="G10" i="1" s="1"/>
  <c r="N10" i="1"/>
  <c r="H10" i="1" s="1"/>
  <c r="O10" i="1"/>
  <c r="I10" i="1" l="1"/>
  <c r="L11" i="1" s="1"/>
  <c r="O11" i="1" s="1"/>
  <c r="J11" i="1"/>
  <c r="M11" i="1" s="1"/>
  <c r="I11" i="1" l="1"/>
  <c r="G11" i="1"/>
  <c r="K11" i="1"/>
  <c r="N11" i="1" s="1"/>
  <c r="H11" i="1" s="1"/>
  <c r="J12" i="1" l="1"/>
  <c r="M12" i="1" s="1"/>
  <c r="L12" i="1"/>
  <c r="O12" i="1" s="1"/>
  <c r="I12" i="1" s="1"/>
  <c r="K12" i="1"/>
  <c r="N12" i="1" s="1"/>
  <c r="H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G13" i="1" s="1"/>
  <c r="H13" i="1"/>
  <c r="J14" i="1" l="1"/>
  <c r="M14" i="1" s="1"/>
  <c r="G14" i="1" s="1"/>
  <c r="L15" i="1"/>
  <c r="O15" i="1" s="1"/>
  <c r="I15" i="1" s="1"/>
  <c r="K14" i="1"/>
  <c r="N14" i="1" s="1"/>
  <c r="H14" i="1" s="1"/>
  <c r="L16" i="1" l="1"/>
  <c r="O16" i="1" s="1"/>
  <c r="I16" i="1" s="1"/>
  <c r="K15" i="1"/>
  <c r="N15" i="1" s="1"/>
  <c r="H15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J43" i="1" l="1"/>
  <c r="M43" i="1" s="1"/>
  <c r="G43" i="1" s="1"/>
  <c r="K44" i="1"/>
  <c r="N44" i="1" s="1"/>
  <c r="H44" i="1" s="1"/>
  <c r="K45" i="1"/>
  <c r="N45" i="1" s="1"/>
  <c r="H45" i="1" s="1"/>
  <c r="L46" i="1"/>
  <c r="J44" i="1" l="1"/>
  <c r="K46" i="1"/>
  <c r="N46" i="1" s="1"/>
  <c r="H46" i="1" s="1"/>
  <c r="K47" i="1" s="1"/>
  <c r="N47" i="1" s="1"/>
  <c r="H47" i="1" s="1"/>
  <c r="L47" i="1"/>
  <c r="J45" i="1" l="1"/>
  <c r="K48" i="1"/>
  <c r="N48" i="1" s="1"/>
  <c r="H48" i="1" s="1"/>
  <c r="L48" i="1"/>
  <c r="J46" i="1" l="1"/>
  <c r="K49" i="1"/>
  <c r="N49" i="1" s="1"/>
  <c r="H49" i="1" s="1"/>
  <c r="L49" i="1"/>
  <c r="J47" i="1" l="1"/>
  <c r="K50" i="1"/>
  <c r="N50" i="1" s="1"/>
  <c r="H50" i="1" s="1"/>
  <c r="L50" i="1"/>
  <c r="J48" i="1" l="1"/>
  <c r="K51" i="1"/>
  <c r="N51" i="1" s="1"/>
  <c r="H51" i="1" s="1"/>
  <c r="L51" i="1"/>
  <c r="J49" i="1" l="1"/>
  <c r="K52" i="1"/>
  <c r="N52" i="1" s="1"/>
  <c r="H52" i="1" s="1"/>
  <c r="L52" i="1"/>
  <c r="J50" i="1" l="1"/>
  <c r="K53" i="1"/>
  <c r="N53" i="1" s="1"/>
  <c r="H53" i="1" s="1"/>
  <c r="H59" i="1" s="1"/>
  <c r="H61" i="1" s="1"/>
  <c r="K61" i="1" s="1"/>
  <c r="L53" i="1"/>
  <c r="J51" i="1" l="1"/>
  <c r="K54" i="1"/>
  <c r="L54" i="1"/>
  <c r="J52" i="1" l="1"/>
  <c r="K55" i="1"/>
  <c r="L55" i="1"/>
  <c r="J53" i="1" l="1"/>
  <c r="K56" i="1"/>
  <c r="L56" i="1"/>
  <c r="J54" i="1" l="1"/>
  <c r="K57" i="1"/>
  <c r="L57" i="1"/>
  <c r="J55" i="1" l="1"/>
  <c r="K58" i="1"/>
  <c r="L58" i="1"/>
  <c r="J56" i="1" l="1"/>
  <c r="J57" i="1" l="1"/>
  <c r="J58" i="1" l="1"/>
</calcChain>
</file>

<file path=xl/sharedStrings.xml><?xml version="1.0" encoding="utf-8"?>
<sst xmlns="http://schemas.openxmlformats.org/spreadsheetml/2006/main" count="54" uniqueCount="43">
  <si>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</si>
  <si>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</si>
  <si>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</si>
  <si>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</si>
  <si>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</si>
  <si>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</si>
  <si>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</si>
  <si>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</si>
  <si>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</si>
  <si>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</si>
  <si>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</si>
  <si>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</si>
  <si>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</si>
  <si>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</si>
  <si>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</si>
  <si>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</si>
  <si>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</si>
  <si>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</si>
  <si>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</si>
  <si>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</si>
  <si>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</si>
  <si>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</si>
  <si>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</si>
  <si>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</si>
  <si>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</si>
  <si>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</si>
  <si>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</si>
  <si>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</si>
  <si>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</si>
  <si>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</si>
  <si>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</si>
  <si>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乱高下しているときは仕掛けない方が良いか。</t>
    <rPh sb="0" eb="3">
      <t>ランコウゲ</t>
    </rPh>
    <rPh sb="10" eb="12">
      <t>シカ</t>
    </rPh>
    <rPh sb="15" eb="16">
      <t>ホウ</t>
    </rPh>
    <rPh sb="17" eb="18">
      <t>ヨ</t>
    </rPh>
    <phoneticPr fontId="1"/>
  </si>
  <si>
    <t>買い1／売り2</t>
    <rPh sb="0" eb="1">
      <t>カ</t>
    </rPh>
    <rPh sb="4" eb="5">
      <t>ウ</t>
    </rPh>
    <phoneticPr fontId="1"/>
  </si>
  <si>
    <t>4本のローソク足でEBと理解。</t>
    <rPh sb="1" eb="2">
      <t>ホン</t>
    </rPh>
    <rPh sb="7" eb="8">
      <t>アシ</t>
    </rPh>
    <rPh sb="12" eb="14">
      <t>リカイ</t>
    </rPh>
    <phoneticPr fontId="1"/>
  </si>
  <si>
    <t>4本のローソク足でEBと理解。</t>
    <phoneticPr fontId="1"/>
  </si>
  <si>
    <t>MACDダイバージェンスなのでやられるとは思っていた。</t>
    <rPh sb="21" eb="22">
      <t>オモ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</si>
  <si>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</si>
  <si>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</si>
  <si>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</si>
  <si>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</si>
  <si>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</si>
  <si>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</si>
  <si>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直前MACDダイバージェンスだからやられるとは思っていた。</t>
    <rPh sb="0" eb="2">
      <t>チョクゼン</t>
    </rPh>
    <rPh sb="23" eb="24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</si>
</sst>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85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0" fontId="12" fillId="3" borderId="9" xfId="0" applyNumberFormat="1" applyFont="1" applyFill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85" fontId="2" fillId="0" borderId="13" xfId="3" applyNumberFormat="1" applyFont="1" applyBorder="1">
      <alignment vertical="center"/>
    </xf>
    <xf numFmtId="185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Q55" sqref="Q55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9.8984375" customWidth="1"/>
    <col min="10" max="15" width="7.69921875" customWidth="1"/>
  </cols>
  <sheetData>
    <row r="1" spans="1:18" x14ac:dyDescent="0.45">
      <c r="A1" s="1" t="s">
        <v>7</v>
      </c>
      <c r="C1" t="s">
        <v>9</v>
      </c>
    </row>
    <row r="2" spans="1:18" x14ac:dyDescent="0.45">
      <c r="A2" s="1" t="s">
        <v>8</v>
      </c>
      <c r="C2" t="s">
        <v>24</v>
      </c>
    </row>
    <row r="3" spans="1:18" x14ac:dyDescent="0.45">
      <c r="A3" s="1" t="s">
        <v>11</v>
      </c>
      <c r="C3" s="29">
        <v>100000</v>
      </c>
    </row>
    <row r="4" spans="1:18" x14ac:dyDescent="0.45">
      <c r="A4" s="1" t="s">
        <v>12</v>
      </c>
      <c r="C4" s="29" t="s">
        <v>14</v>
      </c>
    </row>
    <row r="5" spans="1:18" ht="18.600000000000001" thickBot="1" x14ac:dyDescent="0.5">
      <c r="A5" s="1" t="s">
        <v>13</v>
      </c>
      <c r="C5" s="29" t="s">
        <v>40</v>
      </c>
    </row>
    <row r="6" spans="1:18" ht="18.600000000000001" thickBot="1" x14ac:dyDescent="0.5">
      <c r="A6" s="24" t="s">
        <v>0</v>
      </c>
      <c r="B6" s="24" t="s">
        <v>1</v>
      </c>
      <c r="C6" s="24" t="s">
        <v>1</v>
      </c>
      <c r="D6" s="48" t="s">
        <v>27</v>
      </c>
      <c r="E6" s="25"/>
      <c r="F6" s="26"/>
      <c r="G6" s="54" t="s">
        <v>3</v>
      </c>
      <c r="H6" s="59"/>
      <c r="I6" s="55"/>
      <c r="J6" s="54" t="s">
        <v>25</v>
      </c>
      <c r="K6" s="59"/>
      <c r="L6" s="55"/>
      <c r="M6" s="54" t="s">
        <v>26</v>
      </c>
      <c r="N6" s="59"/>
      <c r="O6" s="55"/>
    </row>
    <row r="7" spans="1:18" ht="18.600000000000001" thickBot="1" x14ac:dyDescent="0.5">
      <c r="A7" s="27"/>
      <c r="B7" s="27" t="s">
        <v>2</v>
      </c>
      <c r="C7" s="76" t="s">
        <v>32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8.600000000000001" thickBot="1" x14ac:dyDescent="0.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56" t="s">
        <v>25</v>
      </c>
      <c r="K8" s="57"/>
      <c r="L8" s="58"/>
      <c r="M8" s="56"/>
      <c r="N8" s="57"/>
      <c r="O8" s="58"/>
    </row>
    <row r="9" spans="1:18" x14ac:dyDescent="0.45">
      <c r="A9" s="9">
        <v>1</v>
      </c>
      <c r="B9" s="23">
        <v>42010</v>
      </c>
      <c r="C9" s="50">
        <v>2</v>
      </c>
      <c r="D9" s="66">
        <v>1.27</v>
      </c>
      <c r="E9" s="67">
        <v>1.5</v>
      </c>
      <c r="F9" s="68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5">
      <c r="A10" s="9">
        <v>2</v>
      </c>
      <c r="B10" s="5">
        <v>42017</v>
      </c>
      <c r="C10" s="47">
        <v>2</v>
      </c>
      <c r="D10" s="69">
        <v>1.27</v>
      </c>
      <c r="E10" s="70">
        <v>1.5</v>
      </c>
      <c r="F10" s="71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5">
      <c r="A11" s="9">
        <v>3</v>
      </c>
      <c r="B11" s="5">
        <v>42026</v>
      </c>
      <c r="C11" s="47">
        <v>2</v>
      </c>
      <c r="D11" s="69">
        <v>1.27</v>
      </c>
      <c r="E11" s="70">
        <v>1.5</v>
      </c>
      <c r="F11" s="77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5">
      <c r="A12" s="9">
        <v>4</v>
      </c>
      <c r="B12" s="5">
        <v>42073</v>
      </c>
      <c r="C12" s="47">
        <v>2</v>
      </c>
      <c r="D12" s="69">
        <v>1.27</v>
      </c>
      <c r="E12" s="70">
        <v>1.5</v>
      </c>
      <c r="F12" s="71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/>
      <c r="Q12" s="40"/>
      <c r="R12" s="40"/>
    </row>
    <row r="13" spans="1:18" x14ac:dyDescent="0.45">
      <c r="A13" s="9">
        <v>5</v>
      </c>
      <c r="B13" s="5">
        <v>42090</v>
      </c>
      <c r="C13" s="47">
        <v>2</v>
      </c>
      <c r="D13" s="69">
        <v>1.27</v>
      </c>
      <c r="E13" s="70">
        <v>1.5</v>
      </c>
      <c r="F13" s="77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/>
      <c r="Q13" s="40"/>
      <c r="R13" s="40"/>
    </row>
    <row r="14" spans="1:18" x14ac:dyDescent="0.45">
      <c r="A14" s="9">
        <v>6</v>
      </c>
      <c r="B14" s="5">
        <v>42094</v>
      </c>
      <c r="C14" s="47">
        <v>2</v>
      </c>
      <c r="D14" s="69">
        <v>1.27</v>
      </c>
      <c r="E14" s="70">
        <v>1.5</v>
      </c>
      <c r="F14" s="71">
        <v>2</v>
      </c>
      <c r="G14" s="22">
        <f t="shared" si="2"/>
        <v>125151.23691520988</v>
      </c>
      <c r="H14" s="22">
        <f t="shared" si="3"/>
        <v>130226.01248475155</v>
      </c>
      <c r="I14" s="22">
        <f t="shared" si="4"/>
        <v>141851.91122560002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4014.6767328000005</v>
      </c>
      <c r="M14" s="44">
        <f t="shared" si="14"/>
        <v>4593.2589600900646</v>
      </c>
      <c r="N14" s="45">
        <f t="shared" si="15"/>
        <v>5607.8187194390612</v>
      </c>
      <c r="O14" s="46">
        <f t="shared" si="16"/>
        <v>8029.3534656000011</v>
      </c>
      <c r="P14" s="40"/>
      <c r="Q14" s="40"/>
      <c r="R14" s="40"/>
    </row>
    <row r="15" spans="1:18" x14ac:dyDescent="0.45">
      <c r="A15" s="9">
        <v>7</v>
      </c>
      <c r="B15" s="5">
        <v>42109</v>
      </c>
      <c r="C15" s="47">
        <v>2</v>
      </c>
      <c r="D15" s="69">
        <v>-1</v>
      </c>
      <c r="E15" s="70">
        <v>-1</v>
      </c>
      <c r="F15" s="71">
        <v>-1</v>
      </c>
      <c r="G15" s="22">
        <f t="shared" si="2"/>
        <v>121396.69980775358</v>
      </c>
      <c r="H15" s="22">
        <f t="shared" si="3"/>
        <v>126319.23211020901</v>
      </c>
      <c r="I15" s="22">
        <f t="shared" si="4"/>
        <v>137596.35388883203</v>
      </c>
      <c r="J15" s="44">
        <f t="shared" si="11"/>
        <v>3754.5371074562963</v>
      </c>
      <c r="K15" s="45">
        <f t="shared" si="12"/>
        <v>3906.7803745425463</v>
      </c>
      <c r="L15" s="46">
        <f t="shared" si="13"/>
        <v>4255.5573367680008</v>
      </c>
      <c r="M15" s="44">
        <f t="shared" si="14"/>
        <v>-3754.5371074562963</v>
      </c>
      <c r="N15" s="45">
        <f t="shared" si="15"/>
        <v>-3906.7803745425463</v>
      </c>
      <c r="O15" s="46">
        <f t="shared" si="16"/>
        <v>-4255.5573367680008</v>
      </c>
      <c r="P15" s="40"/>
      <c r="Q15" s="40"/>
      <c r="R15" s="40"/>
    </row>
    <row r="16" spans="1:18" x14ac:dyDescent="0.45">
      <c r="A16" s="9">
        <v>8</v>
      </c>
      <c r="B16" s="5">
        <v>42143</v>
      </c>
      <c r="C16" s="47">
        <v>2</v>
      </c>
      <c r="D16" s="69">
        <v>1.27</v>
      </c>
      <c r="E16" s="70">
        <v>1.5</v>
      </c>
      <c r="F16" s="71">
        <v>2</v>
      </c>
      <c r="G16" s="22">
        <f t="shared" si="2"/>
        <v>126021.91407042899</v>
      </c>
      <c r="H16" s="22">
        <f t="shared" si="3"/>
        <v>132003.59755516841</v>
      </c>
      <c r="I16" s="22">
        <f t="shared" si="4"/>
        <v>145852.13512216194</v>
      </c>
      <c r="J16" s="44">
        <f t="shared" si="11"/>
        <v>3641.9009942326074</v>
      </c>
      <c r="K16" s="45">
        <f t="shared" si="12"/>
        <v>3789.57696330627</v>
      </c>
      <c r="L16" s="46">
        <f t="shared" si="13"/>
        <v>4127.8906166649613</v>
      </c>
      <c r="M16" s="44">
        <f t="shared" si="14"/>
        <v>4625.2142626754112</v>
      </c>
      <c r="N16" s="45">
        <f t="shared" si="15"/>
        <v>5684.3654449594051</v>
      </c>
      <c r="O16" s="46">
        <f t="shared" si="16"/>
        <v>8255.7812333299225</v>
      </c>
      <c r="P16" s="40"/>
      <c r="Q16" s="40"/>
      <c r="R16" s="40"/>
    </row>
    <row r="17" spans="1:18" x14ac:dyDescent="0.45">
      <c r="A17" s="9">
        <v>9</v>
      </c>
      <c r="B17" s="5">
        <v>42163</v>
      </c>
      <c r="C17" s="47">
        <v>2</v>
      </c>
      <c r="D17" s="69">
        <v>1.27</v>
      </c>
      <c r="E17" s="70">
        <v>1.5</v>
      </c>
      <c r="F17" s="71">
        <v>2</v>
      </c>
      <c r="G17" s="22">
        <f t="shared" si="2"/>
        <v>130823.34899651233</v>
      </c>
      <c r="H17" s="22">
        <f t="shared" si="3"/>
        <v>137943.75944515099</v>
      </c>
      <c r="I17" s="22">
        <f t="shared" si="4"/>
        <v>154603.26322949165</v>
      </c>
      <c r="J17" s="44">
        <f t="shared" si="11"/>
        <v>3780.6574221128694</v>
      </c>
      <c r="K17" s="45">
        <f t="shared" si="12"/>
        <v>3960.1079266550523</v>
      </c>
      <c r="L17" s="46">
        <f t="shared" si="13"/>
        <v>4375.564053664858</v>
      </c>
      <c r="M17" s="44">
        <f t="shared" si="14"/>
        <v>4801.4349260833442</v>
      </c>
      <c r="N17" s="45">
        <f t="shared" si="15"/>
        <v>5940.1618899825789</v>
      </c>
      <c r="O17" s="46">
        <f t="shared" si="16"/>
        <v>8751.1281073297159</v>
      </c>
      <c r="P17" s="40"/>
      <c r="Q17" s="40"/>
      <c r="R17" s="40"/>
    </row>
    <row r="18" spans="1:18" x14ac:dyDescent="0.45">
      <c r="A18" s="9">
        <v>10</v>
      </c>
      <c r="B18" s="5">
        <v>42185</v>
      </c>
      <c r="C18" s="47">
        <v>2</v>
      </c>
      <c r="D18" s="69">
        <v>-1</v>
      </c>
      <c r="E18" s="70">
        <v>-1</v>
      </c>
      <c r="F18" s="71">
        <v>-1</v>
      </c>
      <c r="G18" s="22">
        <f t="shared" si="2"/>
        <v>126898.64852661696</v>
      </c>
      <c r="H18" s="22">
        <f t="shared" si="3"/>
        <v>133805.44666179648</v>
      </c>
      <c r="I18" s="22">
        <f t="shared" si="4"/>
        <v>149965.16533260691</v>
      </c>
      <c r="J18" s="44">
        <f t="shared" si="11"/>
        <v>3924.7004698953697</v>
      </c>
      <c r="K18" s="45">
        <f t="shared" si="12"/>
        <v>4138.3127833545295</v>
      </c>
      <c r="L18" s="46">
        <f t="shared" si="13"/>
        <v>4638.0978968847494</v>
      </c>
      <c r="M18" s="44">
        <f t="shared" si="14"/>
        <v>-3924.7004698953697</v>
      </c>
      <c r="N18" s="45">
        <f t="shared" si="15"/>
        <v>-4138.3127833545295</v>
      </c>
      <c r="O18" s="46">
        <f t="shared" si="16"/>
        <v>-4638.0978968847494</v>
      </c>
      <c r="P18" s="40" t="s">
        <v>31</v>
      </c>
      <c r="Q18" s="40"/>
      <c r="R18" s="40"/>
    </row>
    <row r="19" spans="1:18" x14ac:dyDescent="0.45">
      <c r="A19" s="9">
        <v>11</v>
      </c>
      <c r="B19" s="5">
        <v>42188</v>
      </c>
      <c r="C19" s="47">
        <v>2</v>
      </c>
      <c r="D19" s="69">
        <v>1.27</v>
      </c>
      <c r="E19" s="70">
        <v>1.5</v>
      </c>
      <c r="F19" s="71">
        <v>2</v>
      </c>
      <c r="G19" s="22">
        <f t="shared" si="2"/>
        <v>131733.48703548106</v>
      </c>
      <c r="H19" s="22">
        <f t="shared" si="3"/>
        <v>139826.69176157733</v>
      </c>
      <c r="I19" s="22">
        <f t="shared" si="4"/>
        <v>158963.07525256331</v>
      </c>
      <c r="J19" s="44">
        <f t="shared" si="11"/>
        <v>3806.9594557985088</v>
      </c>
      <c r="K19" s="45">
        <f t="shared" si="12"/>
        <v>4014.1633998538941</v>
      </c>
      <c r="L19" s="46">
        <f t="shared" si="13"/>
        <v>4498.9549599782067</v>
      </c>
      <c r="M19" s="44">
        <f t="shared" si="14"/>
        <v>4834.8385088641062</v>
      </c>
      <c r="N19" s="45">
        <f t="shared" si="15"/>
        <v>6021.245099780841</v>
      </c>
      <c r="O19" s="46">
        <f t="shared" si="16"/>
        <v>8997.9099199564134</v>
      </c>
      <c r="P19" s="40"/>
      <c r="Q19" s="40"/>
      <c r="R19" s="40"/>
    </row>
    <row r="20" spans="1:18" x14ac:dyDescent="0.45">
      <c r="A20" s="9">
        <v>12</v>
      </c>
      <c r="B20" s="5">
        <v>42192</v>
      </c>
      <c r="C20" s="47">
        <v>2</v>
      </c>
      <c r="D20" s="69">
        <v>1.27</v>
      </c>
      <c r="E20" s="70">
        <v>1.5</v>
      </c>
      <c r="F20" s="71">
        <v>2</v>
      </c>
      <c r="G20" s="22">
        <f t="shared" si="2"/>
        <v>136752.53289153287</v>
      </c>
      <c r="H20" s="22">
        <f t="shared" si="3"/>
        <v>146118.89289084831</v>
      </c>
      <c r="I20" s="22">
        <f t="shared" si="4"/>
        <v>168500.85976771711</v>
      </c>
      <c r="J20" s="44">
        <f t="shared" si="11"/>
        <v>3952.0046110644316</v>
      </c>
      <c r="K20" s="45">
        <f t="shared" si="12"/>
        <v>4194.8007528473199</v>
      </c>
      <c r="L20" s="46">
        <f t="shared" si="13"/>
        <v>4768.8922575768993</v>
      </c>
      <c r="M20" s="44">
        <f t="shared" si="14"/>
        <v>5019.0458560518282</v>
      </c>
      <c r="N20" s="45">
        <f t="shared" si="15"/>
        <v>6292.2011292709794</v>
      </c>
      <c r="O20" s="46">
        <f t="shared" si="16"/>
        <v>9537.7845151537986</v>
      </c>
      <c r="P20" s="40"/>
      <c r="Q20" s="40"/>
      <c r="R20" s="40"/>
    </row>
    <row r="21" spans="1:18" x14ac:dyDescent="0.45">
      <c r="A21" s="9">
        <v>13</v>
      </c>
      <c r="B21" s="5">
        <v>42198</v>
      </c>
      <c r="C21" s="47">
        <v>1</v>
      </c>
      <c r="D21" s="69">
        <v>1.27</v>
      </c>
      <c r="E21" s="70">
        <v>1.5</v>
      </c>
      <c r="F21" s="71">
        <v>2</v>
      </c>
      <c r="G21" s="22">
        <f t="shared" si="2"/>
        <v>141962.80439470027</v>
      </c>
      <c r="H21" s="22">
        <f t="shared" si="3"/>
        <v>152694.24307093647</v>
      </c>
      <c r="I21" s="22">
        <f t="shared" si="4"/>
        <v>178610.91135378013</v>
      </c>
      <c r="J21" s="44">
        <f t="shared" si="11"/>
        <v>4102.5759867459856</v>
      </c>
      <c r="K21" s="45">
        <f t="shared" si="12"/>
        <v>4383.5667867254488</v>
      </c>
      <c r="L21" s="46">
        <f t="shared" si="13"/>
        <v>5055.0257930315129</v>
      </c>
      <c r="M21" s="44">
        <f t="shared" si="14"/>
        <v>5210.2715031674015</v>
      </c>
      <c r="N21" s="45">
        <f t="shared" si="15"/>
        <v>6575.3501800881731</v>
      </c>
      <c r="O21" s="46">
        <f t="shared" si="16"/>
        <v>10110.051586063026</v>
      </c>
      <c r="P21" s="40"/>
      <c r="Q21" s="40"/>
      <c r="R21" s="40"/>
    </row>
    <row r="22" spans="1:18" x14ac:dyDescent="0.45">
      <c r="A22" s="9">
        <v>14</v>
      </c>
      <c r="B22" s="5">
        <v>42221</v>
      </c>
      <c r="C22" s="47">
        <v>1</v>
      </c>
      <c r="D22" s="69">
        <v>1.27</v>
      </c>
      <c r="E22" s="70">
        <v>-1</v>
      </c>
      <c r="F22" s="71">
        <v>-1</v>
      </c>
      <c r="G22" s="22">
        <f t="shared" si="2"/>
        <v>147371.58724213834</v>
      </c>
      <c r="H22" s="22">
        <f t="shared" si="3"/>
        <v>148113.41577880838</v>
      </c>
      <c r="I22" s="22">
        <f t="shared" si="4"/>
        <v>173252.58401316672</v>
      </c>
      <c r="J22" s="44">
        <f t="shared" si="11"/>
        <v>4258.8841318410077</v>
      </c>
      <c r="K22" s="45">
        <f t="shared" si="12"/>
        <v>4580.8272921280941</v>
      </c>
      <c r="L22" s="46">
        <f t="shared" si="13"/>
        <v>5358.327340613404</v>
      </c>
      <c r="M22" s="44">
        <f t="shared" si="14"/>
        <v>5408.7828474380794</v>
      </c>
      <c r="N22" s="45">
        <f t="shared" si="15"/>
        <v>-4580.8272921280941</v>
      </c>
      <c r="O22" s="46">
        <f t="shared" si="16"/>
        <v>-5358.327340613404</v>
      </c>
      <c r="P22" s="40"/>
      <c r="Q22" s="40"/>
      <c r="R22" s="40"/>
    </row>
    <row r="23" spans="1:18" x14ac:dyDescent="0.45">
      <c r="A23" s="9">
        <v>15</v>
      </c>
      <c r="B23" s="5">
        <v>42236</v>
      </c>
      <c r="C23" s="47">
        <v>2</v>
      </c>
      <c r="D23" s="69">
        <v>1.27</v>
      </c>
      <c r="E23" s="70">
        <v>1.5</v>
      </c>
      <c r="F23" s="77">
        <v>2</v>
      </c>
      <c r="G23" s="22">
        <f t="shared" si="2"/>
        <v>152986.44471606382</v>
      </c>
      <c r="H23" s="22">
        <f t="shared" si="3"/>
        <v>154778.51948885477</v>
      </c>
      <c r="I23" s="22">
        <f t="shared" si="4"/>
        <v>183647.73905395673</v>
      </c>
      <c r="J23" s="44">
        <f t="shared" si="11"/>
        <v>4421.1476172641496</v>
      </c>
      <c r="K23" s="45">
        <f t="shared" si="12"/>
        <v>4443.4024733642509</v>
      </c>
      <c r="L23" s="46">
        <f t="shared" si="13"/>
        <v>5197.5775203950016</v>
      </c>
      <c r="M23" s="44">
        <f t="shared" si="14"/>
        <v>5614.85747392547</v>
      </c>
      <c r="N23" s="45">
        <f t="shared" si="15"/>
        <v>6665.1037100463764</v>
      </c>
      <c r="O23" s="46">
        <f t="shared" si="16"/>
        <v>10395.155040790003</v>
      </c>
      <c r="P23" s="40"/>
      <c r="Q23" s="40"/>
      <c r="R23" s="40"/>
    </row>
    <row r="24" spans="1:18" x14ac:dyDescent="0.45">
      <c r="A24" s="9">
        <v>16</v>
      </c>
      <c r="B24" s="5">
        <v>42263</v>
      </c>
      <c r="C24" s="47">
        <v>1</v>
      </c>
      <c r="D24" s="69">
        <v>1.27</v>
      </c>
      <c r="E24" s="70">
        <v>1.5</v>
      </c>
      <c r="F24" s="71">
        <v>-1</v>
      </c>
      <c r="G24" s="22">
        <f t="shared" si="2"/>
        <v>158815.22825974587</v>
      </c>
      <c r="H24" s="22">
        <f t="shared" si="3"/>
        <v>161743.55286585324</v>
      </c>
      <c r="I24" s="22">
        <f t="shared" si="4"/>
        <v>178138.30688233802</v>
      </c>
      <c r="J24" s="44">
        <f t="shared" si="11"/>
        <v>4589.5933414819146</v>
      </c>
      <c r="K24" s="45">
        <f t="shared" si="12"/>
        <v>4643.3555846656427</v>
      </c>
      <c r="L24" s="46">
        <f t="shared" si="13"/>
        <v>5509.4321716187014</v>
      </c>
      <c r="M24" s="44">
        <f t="shared" si="14"/>
        <v>5828.7835436820314</v>
      </c>
      <c r="N24" s="45">
        <f t="shared" si="15"/>
        <v>6965.0333769984645</v>
      </c>
      <c r="O24" s="46">
        <f t="shared" si="16"/>
        <v>-5509.4321716187014</v>
      </c>
      <c r="P24" s="40"/>
      <c r="Q24" s="40"/>
      <c r="R24" s="40"/>
    </row>
    <row r="25" spans="1:18" x14ac:dyDescent="0.45">
      <c r="A25" s="9">
        <v>17</v>
      </c>
      <c r="B25" s="5">
        <v>42285</v>
      </c>
      <c r="C25" s="47">
        <v>1</v>
      </c>
      <c r="D25" s="69">
        <v>-1</v>
      </c>
      <c r="E25" s="70">
        <v>-1</v>
      </c>
      <c r="F25" s="71">
        <v>-1</v>
      </c>
      <c r="G25" s="22">
        <f t="shared" si="2"/>
        <v>154050.77141195349</v>
      </c>
      <c r="H25" s="22">
        <f t="shared" si="3"/>
        <v>156891.24627987764</v>
      </c>
      <c r="I25" s="22">
        <f t="shared" si="4"/>
        <v>172794.15767586787</v>
      </c>
      <c r="J25" s="44">
        <f t="shared" si="11"/>
        <v>4764.4568477923758</v>
      </c>
      <c r="K25" s="45">
        <f t="shared" si="12"/>
        <v>4852.306585975597</v>
      </c>
      <c r="L25" s="46">
        <f t="shared" si="13"/>
        <v>5344.1492064701406</v>
      </c>
      <c r="M25" s="44">
        <f t="shared" si="14"/>
        <v>-4764.4568477923758</v>
      </c>
      <c r="N25" s="45">
        <f t="shared" si="15"/>
        <v>-4852.306585975597</v>
      </c>
      <c r="O25" s="46">
        <f t="shared" si="16"/>
        <v>-5344.1492064701406</v>
      </c>
      <c r="P25" s="40"/>
      <c r="Q25" s="40"/>
      <c r="R25" s="40"/>
    </row>
    <row r="26" spans="1:18" x14ac:dyDescent="0.45">
      <c r="A26" s="9">
        <v>18</v>
      </c>
      <c r="B26" s="5">
        <v>42306</v>
      </c>
      <c r="C26" s="47">
        <v>2</v>
      </c>
      <c r="D26" s="69">
        <v>-1</v>
      </c>
      <c r="E26" s="70">
        <v>-1</v>
      </c>
      <c r="F26" s="71">
        <v>-1</v>
      </c>
      <c r="G26" s="22">
        <f t="shared" si="2"/>
        <v>149429.24826959489</v>
      </c>
      <c r="H26" s="22">
        <f t="shared" si="3"/>
        <v>152184.50889148132</v>
      </c>
      <c r="I26" s="22">
        <f t="shared" si="4"/>
        <v>167610.33294559183</v>
      </c>
      <c r="J26" s="44">
        <f t="shared" si="11"/>
        <v>4621.5231423586047</v>
      </c>
      <c r="K26" s="45">
        <f t="shared" si="12"/>
        <v>4706.7373883963292</v>
      </c>
      <c r="L26" s="46">
        <f t="shared" si="13"/>
        <v>5183.8247302760356</v>
      </c>
      <c r="M26" s="44">
        <f t="shared" si="14"/>
        <v>-4621.5231423586047</v>
      </c>
      <c r="N26" s="45">
        <f t="shared" si="15"/>
        <v>-4706.7373883963292</v>
      </c>
      <c r="O26" s="46">
        <f t="shared" si="16"/>
        <v>-5183.8247302760356</v>
      </c>
      <c r="P26" s="40"/>
      <c r="Q26" s="40"/>
      <c r="R26" s="40"/>
    </row>
    <row r="27" spans="1:18" x14ac:dyDescent="0.45">
      <c r="A27" s="9">
        <v>19</v>
      </c>
      <c r="B27" s="5">
        <v>42374</v>
      </c>
      <c r="C27" s="47">
        <v>2</v>
      </c>
      <c r="D27" s="69">
        <v>1.27</v>
      </c>
      <c r="E27" s="70">
        <v>1.5</v>
      </c>
      <c r="F27" s="71">
        <v>2</v>
      </c>
      <c r="G27" s="22">
        <f t="shared" si="2"/>
        <v>155122.50262866647</v>
      </c>
      <c r="H27" s="22">
        <f t="shared" si="3"/>
        <v>159032.81179159798</v>
      </c>
      <c r="I27" s="22">
        <f t="shared" si="4"/>
        <v>177666.95292232733</v>
      </c>
      <c r="J27" s="44">
        <f t="shared" si="11"/>
        <v>4482.8774480878465</v>
      </c>
      <c r="K27" s="45">
        <f t="shared" si="12"/>
        <v>4565.5352667444395</v>
      </c>
      <c r="L27" s="46">
        <f t="shared" si="13"/>
        <v>5028.3099883677551</v>
      </c>
      <c r="M27" s="44">
        <f t="shared" si="14"/>
        <v>5693.254359071565</v>
      </c>
      <c r="N27" s="45">
        <f t="shared" si="15"/>
        <v>6848.3029001166597</v>
      </c>
      <c r="O27" s="46">
        <f t="shared" si="16"/>
        <v>10056.61997673551</v>
      </c>
      <c r="P27" s="40" t="s">
        <v>33</v>
      </c>
      <c r="Q27" s="40"/>
      <c r="R27" s="40"/>
    </row>
    <row r="28" spans="1:18" x14ac:dyDescent="0.45">
      <c r="A28" s="9">
        <v>20</v>
      </c>
      <c r="B28" s="5">
        <v>42387</v>
      </c>
      <c r="C28" s="47">
        <v>2</v>
      </c>
      <c r="D28" s="69">
        <v>-1</v>
      </c>
      <c r="E28" s="70">
        <v>-1</v>
      </c>
      <c r="F28" s="71">
        <v>-1</v>
      </c>
      <c r="G28" s="22">
        <f t="shared" si="2"/>
        <v>150468.82754980648</v>
      </c>
      <c r="H28" s="22">
        <f t="shared" si="3"/>
        <v>154261.82743785004</v>
      </c>
      <c r="I28" s="22">
        <f t="shared" si="4"/>
        <v>172336.94433465751</v>
      </c>
      <c r="J28" s="44">
        <f t="shared" si="11"/>
        <v>4653.6750788599938</v>
      </c>
      <c r="K28" s="45">
        <f t="shared" si="12"/>
        <v>4770.9843537479392</v>
      </c>
      <c r="L28" s="46">
        <f t="shared" si="13"/>
        <v>5330.0085876698195</v>
      </c>
      <c r="M28" s="44">
        <f t="shared" si="14"/>
        <v>-4653.6750788599938</v>
      </c>
      <c r="N28" s="45">
        <f t="shared" si="15"/>
        <v>-4770.9843537479392</v>
      </c>
      <c r="O28" s="46">
        <f t="shared" si="16"/>
        <v>-5330.0085876698195</v>
      </c>
      <c r="P28" s="40"/>
      <c r="Q28" s="40"/>
      <c r="R28" s="40"/>
    </row>
    <row r="29" spans="1:18" x14ac:dyDescent="0.45">
      <c r="A29" s="9">
        <v>21</v>
      </c>
      <c r="B29" s="5">
        <v>42396</v>
      </c>
      <c r="C29" s="47">
        <v>1</v>
      </c>
      <c r="D29" s="69">
        <v>1.27</v>
      </c>
      <c r="E29" s="70">
        <v>1.5</v>
      </c>
      <c r="F29" s="77">
        <v>2</v>
      </c>
      <c r="G29" s="22">
        <f t="shared" si="2"/>
        <v>156201.68987945409</v>
      </c>
      <c r="H29" s="22">
        <f t="shared" si="3"/>
        <v>161203.60967255328</v>
      </c>
      <c r="I29" s="22">
        <f t="shared" si="4"/>
        <v>182677.16099473697</v>
      </c>
      <c r="J29" s="44">
        <f t="shared" si="11"/>
        <v>4514.0648264941938</v>
      </c>
      <c r="K29" s="45">
        <f t="shared" si="12"/>
        <v>4627.8548231355007</v>
      </c>
      <c r="L29" s="46">
        <f t="shared" si="13"/>
        <v>5170.1083300397249</v>
      </c>
      <c r="M29" s="44">
        <f t="shared" si="14"/>
        <v>5732.8623296476262</v>
      </c>
      <c r="N29" s="45">
        <f t="shared" si="15"/>
        <v>6941.7822347032507</v>
      </c>
      <c r="O29" s="46">
        <f t="shared" si="16"/>
        <v>10340.21666007945</v>
      </c>
      <c r="P29" s="40"/>
      <c r="Q29" s="40"/>
      <c r="R29" s="40"/>
    </row>
    <row r="30" spans="1:18" x14ac:dyDescent="0.45">
      <c r="A30" s="9">
        <v>22</v>
      </c>
      <c r="B30" s="5">
        <v>42408</v>
      </c>
      <c r="C30" s="47">
        <v>2</v>
      </c>
      <c r="D30" s="69">
        <v>1.27</v>
      </c>
      <c r="E30" s="70">
        <v>1.5</v>
      </c>
      <c r="F30" s="77">
        <v>2</v>
      </c>
      <c r="G30" s="22">
        <f t="shared" si="2"/>
        <v>162152.97426386128</v>
      </c>
      <c r="H30" s="22">
        <f t="shared" si="3"/>
        <v>168457.77210781819</v>
      </c>
      <c r="I30" s="22">
        <f t="shared" si="4"/>
        <v>193637.7906544212</v>
      </c>
      <c r="J30" s="44">
        <f t="shared" si="11"/>
        <v>4686.0506963836224</v>
      </c>
      <c r="K30" s="45">
        <f t="shared" si="12"/>
        <v>4836.1082901765985</v>
      </c>
      <c r="L30" s="46">
        <f t="shared" si="13"/>
        <v>5480.3148298421092</v>
      </c>
      <c r="M30" s="44">
        <f t="shared" si="14"/>
        <v>5951.2843844072004</v>
      </c>
      <c r="N30" s="45">
        <f t="shared" si="15"/>
        <v>7254.1624352648978</v>
      </c>
      <c r="O30" s="46">
        <f t="shared" si="16"/>
        <v>10960.629659684218</v>
      </c>
      <c r="P30" s="40"/>
      <c r="Q30" s="40"/>
      <c r="R30" s="40"/>
    </row>
    <row r="31" spans="1:18" x14ac:dyDescent="0.45">
      <c r="A31" s="9">
        <v>23</v>
      </c>
      <c r="B31" s="5">
        <v>42410</v>
      </c>
      <c r="C31" s="47">
        <v>2</v>
      </c>
      <c r="D31" s="69">
        <v>-1</v>
      </c>
      <c r="E31" s="70">
        <v>-1</v>
      </c>
      <c r="F31" s="71">
        <v>-1</v>
      </c>
      <c r="G31" s="22">
        <f t="shared" si="2"/>
        <v>157288.38503594545</v>
      </c>
      <c r="H31" s="22">
        <f t="shared" si="3"/>
        <v>163404.03894458365</v>
      </c>
      <c r="I31" s="22">
        <f t="shared" si="4"/>
        <v>187828.65693478857</v>
      </c>
      <c r="J31" s="44">
        <f t="shared" si="11"/>
        <v>4864.5892279158379</v>
      </c>
      <c r="K31" s="45">
        <f t="shared" si="12"/>
        <v>5053.7331632345458</v>
      </c>
      <c r="L31" s="46">
        <f t="shared" si="13"/>
        <v>5809.1337196326358</v>
      </c>
      <c r="M31" s="44">
        <f t="shared" si="14"/>
        <v>-4864.5892279158379</v>
      </c>
      <c r="N31" s="45">
        <f t="shared" si="15"/>
        <v>-5053.7331632345458</v>
      </c>
      <c r="O31" s="46">
        <f t="shared" si="16"/>
        <v>-5809.1337196326358</v>
      </c>
      <c r="P31" s="40"/>
      <c r="Q31" s="40"/>
      <c r="R31" s="40"/>
    </row>
    <row r="32" spans="1:18" x14ac:dyDescent="0.45">
      <c r="A32" s="9">
        <v>24</v>
      </c>
      <c r="B32" s="5">
        <v>42411</v>
      </c>
      <c r="C32" s="47">
        <v>2</v>
      </c>
      <c r="D32" s="69">
        <v>1.27</v>
      </c>
      <c r="E32" s="70">
        <v>1.5</v>
      </c>
      <c r="F32" s="71">
        <v>2</v>
      </c>
      <c r="G32" s="22">
        <f t="shared" si="2"/>
        <v>163281.07250581498</v>
      </c>
      <c r="H32" s="22">
        <f t="shared" si="3"/>
        <v>170757.22069708991</v>
      </c>
      <c r="I32" s="22">
        <f t="shared" si="4"/>
        <v>199098.37635087589</v>
      </c>
      <c r="J32" s="44">
        <f t="shared" si="11"/>
        <v>4718.6515510783638</v>
      </c>
      <c r="K32" s="45">
        <f t="shared" si="12"/>
        <v>4902.1211683375095</v>
      </c>
      <c r="L32" s="46">
        <f t="shared" si="13"/>
        <v>5634.8597080436566</v>
      </c>
      <c r="M32" s="44">
        <f t="shared" si="14"/>
        <v>5992.6874698695219</v>
      </c>
      <c r="N32" s="45">
        <f t="shared" si="15"/>
        <v>7353.1817525062643</v>
      </c>
      <c r="O32" s="46">
        <f t="shared" si="16"/>
        <v>11269.719416087313</v>
      </c>
      <c r="P32" s="40"/>
      <c r="Q32" s="40"/>
      <c r="R32" s="40"/>
    </row>
    <row r="33" spans="1:18" x14ac:dyDescent="0.45">
      <c r="A33" s="9">
        <v>25</v>
      </c>
      <c r="B33" s="5">
        <v>42433</v>
      </c>
      <c r="C33" s="47">
        <v>1</v>
      </c>
      <c r="D33" s="69">
        <v>1.27</v>
      </c>
      <c r="E33" s="70">
        <v>1.5</v>
      </c>
      <c r="F33" s="71">
        <v>2</v>
      </c>
      <c r="G33" s="22">
        <f t="shared" si="2"/>
        <v>169502.08136828654</v>
      </c>
      <c r="H33" s="22">
        <f t="shared" si="3"/>
        <v>178441.29562845896</v>
      </c>
      <c r="I33" s="22">
        <f t="shared" si="4"/>
        <v>211044.27893192845</v>
      </c>
      <c r="J33" s="44">
        <f t="shared" si="11"/>
        <v>4898.4321751744492</v>
      </c>
      <c r="K33" s="45">
        <f t="shared" si="12"/>
        <v>5122.7166209126972</v>
      </c>
      <c r="L33" s="46">
        <f t="shared" si="13"/>
        <v>5972.9512905262764</v>
      </c>
      <c r="M33" s="44">
        <f t="shared" si="14"/>
        <v>6221.0088624715509</v>
      </c>
      <c r="N33" s="45">
        <f t="shared" si="15"/>
        <v>7684.0749313690458</v>
      </c>
      <c r="O33" s="46">
        <f t="shared" si="16"/>
        <v>11945.902581052553</v>
      </c>
      <c r="P33" s="40"/>
      <c r="Q33" s="40"/>
      <c r="R33" s="40"/>
    </row>
    <row r="34" spans="1:18" x14ac:dyDescent="0.45">
      <c r="A34" s="9">
        <v>26</v>
      </c>
      <c r="B34" s="5">
        <v>42467</v>
      </c>
      <c r="C34" s="47">
        <v>2</v>
      </c>
      <c r="D34" s="69">
        <v>1.27</v>
      </c>
      <c r="E34" s="70">
        <v>1.5</v>
      </c>
      <c r="F34" s="77">
        <v>2</v>
      </c>
      <c r="G34" s="22">
        <f t="shared" si="2"/>
        <v>175960.11066841826</v>
      </c>
      <c r="H34" s="22">
        <f t="shared" si="3"/>
        <v>186471.15393173962</v>
      </c>
      <c r="I34" s="22">
        <f t="shared" si="4"/>
        <v>223706.93566784417</v>
      </c>
      <c r="J34" s="44">
        <f t="shared" si="11"/>
        <v>5085.0624410485962</v>
      </c>
      <c r="K34" s="45">
        <f t="shared" si="12"/>
        <v>5353.2388688537685</v>
      </c>
      <c r="L34" s="46">
        <f t="shared" si="13"/>
        <v>6331.3283679578535</v>
      </c>
      <c r="M34" s="44">
        <f t="shared" si="14"/>
        <v>6458.0293001317168</v>
      </c>
      <c r="N34" s="45">
        <f t="shared" si="15"/>
        <v>8029.8583032806528</v>
      </c>
      <c r="O34" s="46">
        <f t="shared" si="16"/>
        <v>12662.656735915707</v>
      </c>
      <c r="P34" s="40" t="s">
        <v>34</v>
      </c>
      <c r="Q34" s="40"/>
      <c r="R34" s="40"/>
    </row>
    <row r="35" spans="1:18" x14ac:dyDescent="0.45">
      <c r="A35" s="9">
        <v>27</v>
      </c>
      <c r="B35" s="5">
        <v>42543</v>
      </c>
      <c r="C35" s="47">
        <v>1</v>
      </c>
      <c r="D35" s="69">
        <v>1.27</v>
      </c>
      <c r="E35" s="70">
        <v>1.5</v>
      </c>
      <c r="F35" s="77">
        <v>2</v>
      </c>
      <c r="G35" s="22">
        <f t="shared" si="2"/>
        <v>182664.190884885</v>
      </c>
      <c r="H35" s="22">
        <f t="shared" si="3"/>
        <v>194862.3558586679</v>
      </c>
      <c r="I35" s="22">
        <f t="shared" si="4"/>
        <v>237129.35180791482</v>
      </c>
      <c r="J35" s="44">
        <f t="shared" si="11"/>
        <v>5278.8033200525479</v>
      </c>
      <c r="K35" s="45">
        <f t="shared" si="12"/>
        <v>5594.1346179521888</v>
      </c>
      <c r="L35" s="46">
        <f t="shared" si="13"/>
        <v>6711.2080700353245</v>
      </c>
      <c r="M35" s="44">
        <f t="shared" si="14"/>
        <v>6704.0802164667357</v>
      </c>
      <c r="N35" s="45">
        <f t="shared" si="15"/>
        <v>8391.2019269282828</v>
      </c>
      <c r="O35" s="46">
        <f t="shared" si="16"/>
        <v>13422.416140070649</v>
      </c>
      <c r="P35" s="40"/>
      <c r="Q35" s="40"/>
      <c r="R35" s="40"/>
    </row>
    <row r="36" spans="1:18" x14ac:dyDescent="0.45">
      <c r="A36" s="9">
        <v>28</v>
      </c>
      <c r="B36" s="5">
        <v>42551</v>
      </c>
      <c r="C36" s="47">
        <v>1</v>
      </c>
      <c r="D36" s="69">
        <v>-1</v>
      </c>
      <c r="E36" s="70">
        <v>-1</v>
      </c>
      <c r="F36" s="71">
        <v>-1</v>
      </c>
      <c r="G36" s="22">
        <f t="shared" si="2"/>
        <v>177184.26515833844</v>
      </c>
      <c r="H36" s="22">
        <f t="shared" si="3"/>
        <v>189016.48518290787</v>
      </c>
      <c r="I36" s="22">
        <f t="shared" si="4"/>
        <v>230015.47125367739</v>
      </c>
      <c r="J36" s="44">
        <f t="shared" si="11"/>
        <v>5479.9257265465494</v>
      </c>
      <c r="K36" s="45">
        <f t="shared" si="12"/>
        <v>5845.8706757600366</v>
      </c>
      <c r="L36" s="46">
        <f t="shared" si="13"/>
        <v>7113.8805542374439</v>
      </c>
      <c r="M36" s="44">
        <f t="shared" si="14"/>
        <v>-5479.9257265465494</v>
      </c>
      <c r="N36" s="45">
        <f t="shared" si="15"/>
        <v>-5845.8706757600366</v>
      </c>
      <c r="O36" s="46">
        <f t="shared" si="16"/>
        <v>-7113.8805542374439</v>
      </c>
      <c r="P36" s="40"/>
      <c r="Q36" s="40"/>
      <c r="R36" s="40"/>
    </row>
    <row r="37" spans="1:18" x14ac:dyDescent="0.45">
      <c r="A37" s="9">
        <v>29</v>
      </c>
      <c r="B37" s="5">
        <v>42564</v>
      </c>
      <c r="C37" s="47">
        <v>1</v>
      </c>
      <c r="D37" s="69">
        <v>1.27</v>
      </c>
      <c r="E37" s="70">
        <v>1.5</v>
      </c>
      <c r="F37" s="71">
        <v>2</v>
      </c>
      <c r="G37" s="22">
        <f t="shared" si="2"/>
        <v>183934.98566087114</v>
      </c>
      <c r="H37" s="22">
        <f t="shared" si="3"/>
        <v>197522.22701613873</v>
      </c>
      <c r="I37" s="22">
        <f t="shared" si="4"/>
        <v>243816.39952889804</v>
      </c>
      <c r="J37" s="44">
        <f t="shared" si="11"/>
        <v>5315.5279547501532</v>
      </c>
      <c r="K37" s="45">
        <f t="shared" si="12"/>
        <v>5670.4945554872356</v>
      </c>
      <c r="L37" s="46">
        <f t="shared" si="13"/>
        <v>6900.4641376103218</v>
      </c>
      <c r="M37" s="44">
        <f t="shared" si="14"/>
        <v>6750.7205025326948</v>
      </c>
      <c r="N37" s="45">
        <f t="shared" si="15"/>
        <v>8505.7418332308534</v>
      </c>
      <c r="O37" s="46">
        <f t="shared" si="16"/>
        <v>13800.928275220644</v>
      </c>
      <c r="P37" s="40"/>
      <c r="Q37" s="40"/>
      <c r="R37" s="40"/>
    </row>
    <row r="38" spans="1:18" x14ac:dyDescent="0.45">
      <c r="A38" s="9">
        <v>30</v>
      </c>
      <c r="B38" s="5">
        <v>42583</v>
      </c>
      <c r="C38" s="47">
        <v>2</v>
      </c>
      <c r="D38" s="69">
        <v>1.27</v>
      </c>
      <c r="E38" s="70">
        <v>-1</v>
      </c>
      <c r="F38" s="71">
        <v>-1</v>
      </c>
      <c r="G38" s="22">
        <f t="shared" si="2"/>
        <v>190942.90861455034</v>
      </c>
      <c r="H38" s="22">
        <f t="shared" si="3"/>
        <v>191596.56020565456</v>
      </c>
      <c r="I38" s="22">
        <f t="shared" si="4"/>
        <v>236501.90754303109</v>
      </c>
      <c r="J38" s="44">
        <f t="shared" si="11"/>
        <v>5518.0495698261338</v>
      </c>
      <c r="K38" s="45">
        <f t="shared" si="12"/>
        <v>5925.6668104841619</v>
      </c>
      <c r="L38" s="46">
        <f t="shared" si="13"/>
        <v>7314.4919858669409</v>
      </c>
      <c r="M38" s="44">
        <f t="shared" si="14"/>
        <v>7007.92295367919</v>
      </c>
      <c r="N38" s="45">
        <f t="shared" si="15"/>
        <v>-5925.6668104841619</v>
      </c>
      <c r="O38" s="46">
        <f t="shared" si="16"/>
        <v>-7314.4919858669409</v>
      </c>
      <c r="P38" s="40"/>
      <c r="Q38" s="40"/>
      <c r="R38" s="40"/>
    </row>
    <row r="39" spans="1:18" x14ac:dyDescent="0.45">
      <c r="A39" s="9">
        <v>31</v>
      </c>
      <c r="B39" s="5">
        <v>42587</v>
      </c>
      <c r="C39" s="47">
        <v>1</v>
      </c>
      <c r="D39" s="69">
        <v>1.27</v>
      </c>
      <c r="E39" s="72">
        <v>1.5</v>
      </c>
      <c r="F39" s="71">
        <v>2</v>
      </c>
      <c r="G39" s="22">
        <f t="shared" si="2"/>
        <v>198217.83343276472</v>
      </c>
      <c r="H39" s="22">
        <f t="shared" si="3"/>
        <v>200218.40541490901</v>
      </c>
      <c r="I39" s="22">
        <f t="shared" si="4"/>
        <v>250692.02199561294</v>
      </c>
      <c r="J39" s="44">
        <f t="shared" si="11"/>
        <v>5728.2872584365095</v>
      </c>
      <c r="K39" s="45">
        <f t="shared" si="12"/>
        <v>5747.8968061696369</v>
      </c>
      <c r="L39" s="46">
        <f t="shared" si="13"/>
        <v>7095.0572262909327</v>
      </c>
      <c r="M39" s="44">
        <f t="shared" si="14"/>
        <v>7274.9248182143674</v>
      </c>
      <c r="N39" s="45">
        <f t="shared" si="15"/>
        <v>8621.8452092544558</v>
      </c>
      <c r="O39" s="46">
        <f t="shared" si="16"/>
        <v>14190.114452581865</v>
      </c>
      <c r="P39" s="40"/>
      <c r="Q39" s="40"/>
      <c r="R39" s="40"/>
    </row>
    <row r="40" spans="1:18" x14ac:dyDescent="0.45">
      <c r="A40" s="9">
        <v>32</v>
      </c>
      <c r="B40" s="5">
        <v>42601</v>
      </c>
      <c r="C40" s="47">
        <v>2</v>
      </c>
      <c r="D40" s="69">
        <v>-1</v>
      </c>
      <c r="E40" s="72">
        <v>-1</v>
      </c>
      <c r="F40" s="71">
        <v>-1</v>
      </c>
      <c r="G40" s="22">
        <f t="shared" si="2"/>
        <v>192271.29842978177</v>
      </c>
      <c r="H40" s="22">
        <f t="shared" si="3"/>
        <v>194211.85325246173</v>
      </c>
      <c r="I40" s="22">
        <f t="shared" si="4"/>
        <v>243171.26133574455</v>
      </c>
      <c r="J40" s="44">
        <f t="shared" si="11"/>
        <v>5946.5350029829415</v>
      </c>
      <c r="K40" s="45">
        <f t="shared" si="12"/>
        <v>6006.5521624472703</v>
      </c>
      <c r="L40" s="46">
        <f t="shared" si="13"/>
        <v>7520.7606598683878</v>
      </c>
      <c r="M40" s="44">
        <f t="shared" si="14"/>
        <v>-5946.5350029829415</v>
      </c>
      <c r="N40" s="45">
        <f t="shared" si="15"/>
        <v>-6006.5521624472703</v>
      </c>
      <c r="O40" s="46">
        <f t="shared" si="16"/>
        <v>-7520.7606598683878</v>
      </c>
      <c r="P40" s="40"/>
      <c r="Q40" s="40"/>
      <c r="R40" s="40"/>
    </row>
    <row r="41" spans="1:18" x14ac:dyDescent="0.45">
      <c r="A41" s="9">
        <v>33</v>
      </c>
      <c r="B41" s="5">
        <v>42608</v>
      </c>
      <c r="C41" s="47">
        <v>1</v>
      </c>
      <c r="D41" s="69">
        <v>1.27</v>
      </c>
      <c r="E41" s="72">
        <v>1.5</v>
      </c>
      <c r="F41" s="77">
        <v>2</v>
      </c>
      <c r="G41" s="22">
        <f t="shared" si="2"/>
        <v>199596.83489995645</v>
      </c>
      <c r="H41" s="22">
        <f t="shared" si="3"/>
        <v>202951.38664882252</v>
      </c>
      <c r="I41" s="22">
        <f t="shared" si="4"/>
        <v>257761.53701588922</v>
      </c>
      <c r="J41" s="44">
        <f t="shared" si="11"/>
        <v>5768.1389528934533</v>
      </c>
      <c r="K41" s="45">
        <f t="shared" si="12"/>
        <v>5826.3555975738518</v>
      </c>
      <c r="L41" s="46">
        <f t="shared" si="13"/>
        <v>7295.1378400723361</v>
      </c>
      <c r="M41" s="44">
        <f t="shared" si="14"/>
        <v>7325.5364701746857</v>
      </c>
      <c r="N41" s="45">
        <f t="shared" si="15"/>
        <v>8739.5333963607773</v>
      </c>
      <c r="O41" s="46">
        <f t="shared" si="16"/>
        <v>14590.275680144672</v>
      </c>
      <c r="P41" s="40"/>
      <c r="Q41" s="40"/>
      <c r="R41" s="40"/>
    </row>
    <row r="42" spans="1:18" x14ac:dyDescent="0.45">
      <c r="A42" s="9">
        <v>34</v>
      </c>
      <c r="B42" s="5">
        <v>42613</v>
      </c>
      <c r="C42" s="47">
        <v>1</v>
      </c>
      <c r="D42" s="69">
        <v>1.27</v>
      </c>
      <c r="E42" s="72">
        <v>1.5</v>
      </c>
      <c r="F42" s="77">
        <v>2</v>
      </c>
      <c r="G42" s="22">
        <f t="shared" si="2"/>
        <v>207201.47430964478</v>
      </c>
      <c r="H42" s="22">
        <f t="shared" si="3"/>
        <v>212084.19904801954</v>
      </c>
      <c r="I42" s="22">
        <f t="shared" si="4"/>
        <v>273227.2292368426</v>
      </c>
      <c r="J42" s="44">
        <f t="shared" si="11"/>
        <v>5987.9050469986933</v>
      </c>
      <c r="K42" s="45">
        <f t="shared" si="12"/>
        <v>6088.5415994646755</v>
      </c>
      <c r="L42" s="46">
        <f t="shared" si="13"/>
        <v>7732.8461104766766</v>
      </c>
      <c r="M42" s="44">
        <f>IF(D42="","",J42*D42)</f>
        <v>7604.6394096883405</v>
      </c>
      <c r="N42" s="45">
        <f t="shared" si="15"/>
        <v>9132.8123991970133</v>
      </c>
      <c r="O42" s="46">
        <f t="shared" si="16"/>
        <v>15465.692220953353</v>
      </c>
      <c r="P42" s="40"/>
      <c r="Q42" s="40"/>
      <c r="R42" s="40"/>
    </row>
    <row r="43" spans="1:18" x14ac:dyDescent="0.45">
      <c r="A43" s="3">
        <v>35</v>
      </c>
      <c r="B43" s="5">
        <v>42615</v>
      </c>
      <c r="C43" s="47">
        <v>1</v>
      </c>
      <c r="D43" s="69">
        <v>1.27</v>
      </c>
      <c r="E43" s="72">
        <v>1.5</v>
      </c>
      <c r="F43" s="71">
        <v>2</v>
      </c>
      <c r="G43" s="22">
        <f>IF(D43="","",G42+M43)</f>
        <v>215095.85048084223</v>
      </c>
      <c r="H43" s="22">
        <f t="shared" ref="H43:I43" si="17">IF(E43="","",H42+N43)</f>
        <v>221627.98800518041</v>
      </c>
      <c r="I43" s="22">
        <f t="shared" si="17"/>
        <v>289620.86299105315</v>
      </c>
      <c r="J43" s="44">
        <f t="shared" si="11"/>
        <v>6216.0442292893431</v>
      </c>
      <c r="K43" s="45">
        <f t="shared" si="12"/>
        <v>6362.5259714405856</v>
      </c>
      <c r="L43" s="46">
        <f t="shared" si="13"/>
        <v>8196.8168771052769</v>
      </c>
      <c r="M43" s="44">
        <f t="shared" si="14"/>
        <v>7894.3761711974657</v>
      </c>
      <c r="N43" s="45">
        <f t="shared" si="15"/>
        <v>9543.7889571608794</v>
      </c>
      <c r="O43" s="46">
        <f t="shared" si="16"/>
        <v>16393.633754210554</v>
      </c>
    </row>
    <row r="44" spans="1:18" x14ac:dyDescent="0.45">
      <c r="A44" s="9">
        <v>36</v>
      </c>
      <c r="B44" s="5">
        <v>42619</v>
      </c>
      <c r="C44" s="47">
        <v>1</v>
      </c>
      <c r="D44" s="69">
        <v>-1</v>
      </c>
      <c r="E44" s="72">
        <v>-1</v>
      </c>
      <c r="F44" s="71">
        <v>-1</v>
      </c>
      <c r="G44" s="22">
        <f t="shared" ref="G44:G58" si="18">IF(D44="","",G43+M44)</f>
        <v>208642.97496641695</v>
      </c>
      <c r="H44" s="22">
        <f t="shared" ref="H44:H58" si="19">IF(E44="","",H43+N44)</f>
        <v>214979.148365025</v>
      </c>
      <c r="I44" s="22">
        <f t="shared" ref="I44:I58" si="20">IF(F44="","",I43+O44)</f>
        <v>280932.23710132157</v>
      </c>
      <c r="J44" s="44">
        <f>IF(G43="","",G43*0.03)</f>
        <v>6452.8755144252664</v>
      </c>
      <c r="K44" s="45">
        <f t="shared" si="12"/>
        <v>6648.8396401554119</v>
      </c>
      <c r="L44" s="46">
        <f t="shared" si="13"/>
        <v>8688.6258897315947</v>
      </c>
      <c r="M44" s="44">
        <f>IF(D44="","",J44*D44)</f>
        <v>-6452.8755144252664</v>
      </c>
      <c r="N44" s="45">
        <f t="shared" si="15"/>
        <v>-6648.8396401554119</v>
      </c>
      <c r="O44" s="46">
        <f t="shared" si="16"/>
        <v>-8688.6258897315947</v>
      </c>
      <c r="P44" t="s">
        <v>35</v>
      </c>
    </row>
    <row r="45" spans="1:18" x14ac:dyDescent="0.45">
      <c r="A45" s="9">
        <v>37</v>
      </c>
      <c r="B45" s="5">
        <v>42622</v>
      </c>
      <c r="C45" s="47">
        <v>2</v>
      </c>
      <c r="D45" s="69">
        <v>1.27</v>
      </c>
      <c r="E45" s="70">
        <v>1.5</v>
      </c>
      <c r="F45" s="71">
        <v>2</v>
      </c>
      <c r="G45" s="22">
        <f t="shared" si="18"/>
        <v>216592.27231263745</v>
      </c>
      <c r="H45" s="22">
        <f t="shared" si="19"/>
        <v>224653.21004145112</v>
      </c>
      <c r="I45" s="22">
        <f t="shared" si="20"/>
        <v>297788.17132740089</v>
      </c>
      <c r="J45" s="44">
        <f t="shared" si="11"/>
        <v>6259.289248992508</v>
      </c>
      <c r="K45" s="45">
        <f t="shared" si="12"/>
        <v>6449.3744509507496</v>
      </c>
      <c r="L45" s="46">
        <f t="shared" si="13"/>
        <v>8427.9671130396473</v>
      </c>
      <c r="M45" s="44">
        <f t="shared" si="14"/>
        <v>7949.2973462204855</v>
      </c>
      <c r="N45" s="45">
        <f t="shared" si="15"/>
        <v>9674.0616764261249</v>
      </c>
      <c r="O45" s="46">
        <f t="shared" si="16"/>
        <v>16855.934226079295</v>
      </c>
    </row>
    <row r="46" spans="1:18" x14ac:dyDescent="0.45">
      <c r="A46" s="9">
        <v>38</v>
      </c>
      <c r="B46" s="5">
        <v>42626</v>
      </c>
      <c r="C46" s="47">
        <v>2</v>
      </c>
      <c r="D46" s="69">
        <v>-1</v>
      </c>
      <c r="E46" s="70">
        <v>-1</v>
      </c>
      <c r="F46" s="71">
        <v>-1</v>
      </c>
      <c r="G46" s="22">
        <f t="shared" si="18"/>
        <v>210094.50414325832</v>
      </c>
      <c r="H46" s="22">
        <f t="shared" si="19"/>
        <v>217913.6137402076</v>
      </c>
      <c r="I46" s="22">
        <f t="shared" si="20"/>
        <v>288854.52618757886</v>
      </c>
      <c r="J46" s="44">
        <f t="shared" si="11"/>
        <v>6497.7681693791228</v>
      </c>
      <c r="K46" s="45">
        <f t="shared" si="12"/>
        <v>6739.5963012435332</v>
      </c>
      <c r="L46" s="46">
        <f t="shared" si="13"/>
        <v>8933.645139822027</v>
      </c>
      <c r="M46" s="44">
        <f t="shared" si="14"/>
        <v>-6497.7681693791228</v>
      </c>
      <c r="N46" s="45">
        <f t="shared" si="15"/>
        <v>-6739.5963012435332</v>
      </c>
      <c r="O46" s="46">
        <f t="shared" si="16"/>
        <v>-8933.645139822027</v>
      </c>
    </row>
    <row r="47" spans="1:18" x14ac:dyDescent="0.45">
      <c r="A47" s="9">
        <v>39</v>
      </c>
      <c r="B47" s="5">
        <v>42648</v>
      </c>
      <c r="C47" s="47">
        <v>1</v>
      </c>
      <c r="D47" s="69">
        <v>1.27</v>
      </c>
      <c r="E47" s="70">
        <v>1.5</v>
      </c>
      <c r="F47" s="71">
        <v>-1</v>
      </c>
      <c r="G47" s="22">
        <f t="shared" si="18"/>
        <v>218099.10475111648</v>
      </c>
      <c r="H47" s="22">
        <f t="shared" si="19"/>
        <v>227719.72635851693</v>
      </c>
      <c r="I47" s="22">
        <f t="shared" si="20"/>
        <v>280188.8904019515</v>
      </c>
      <c r="J47" s="44">
        <f t="shared" si="11"/>
        <v>6302.8351242977496</v>
      </c>
      <c r="K47" s="45">
        <f t="shared" si="12"/>
        <v>6537.4084122062277</v>
      </c>
      <c r="L47" s="46">
        <f t="shared" si="13"/>
        <v>8665.6357856273662</v>
      </c>
      <c r="M47" s="44">
        <f t="shared" si="14"/>
        <v>8004.6006078581422</v>
      </c>
      <c r="N47" s="45">
        <f t="shared" si="15"/>
        <v>9806.112618309342</v>
      </c>
      <c r="O47" s="46">
        <f t="shared" si="16"/>
        <v>-8665.6357856273662</v>
      </c>
    </row>
    <row r="48" spans="1:18" x14ac:dyDescent="0.45">
      <c r="A48" s="9">
        <v>40</v>
      </c>
      <c r="B48" s="5">
        <v>42649</v>
      </c>
      <c r="C48" s="47">
        <v>1</v>
      </c>
      <c r="D48" s="69">
        <v>-1</v>
      </c>
      <c r="E48" s="70">
        <v>-1</v>
      </c>
      <c r="F48" s="71">
        <v>-1</v>
      </c>
      <c r="G48" s="22">
        <f t="shared" si="18"/>
        <v>211556.13160858297</v>
      </c>
      <c r="H48" s="22">
        <f t="shared" si="19"/>
        <v>220888.13456776142</v>
      </c>
      <c r="I48" s="22">
        <f t="shared" si="20"/>
        <v>271783.22368989297</v>
      </c>
      <c r="J48" s="44">
        <f t="shared" si="11"/>
        <v>6542.973142533494</v>
      </c>
      <c r="K48" s="45">
        <f t="shared" si="12"/>
        <v>6831.5917907555076</v>
      </c>
      <c r="L48" s="46">
        <f t="shared" si="13"/>
        <v>8405.6667120585444</v>
      </c>
      <c r="M48" s="44">
        <f t="shared" si="14"/>
        <v>-6542.973142533494</v>
      </c>
      <c r="N48" s="45">
        <f t="shared" si="15"/>
        <v>-6831.5917907555076</v>
      </c>
      <c r="O48" s="46">
        <f t="shared" si="16"/>
        <v>-8405.6667120585444</v>
      </c>
    </row>
    <row r="49" spans="1:16" x14ac:dyDescent="0.45">
      <c r="A49" s="9">
        <v>41</v>
      </c>
      <c r="B49" s="5">
        <v>42660</v>
      </c>
      <c r="C49" s="47">
        <v>1</v>
      </c>
      <c r="D49" s="69">
        <v>1.27</v>
      </c>
      <c r="E49" s="70">
        <v>1.5</v>
      </c>
      <c r="F49" s="71">
        <v>-1</v>
      </c>
      <c r="G49" s="22">
        <f t="shared" si="18"/>
        <v>219616.42022286999</v>
      </c>
      <c r="H49" s="22">
        <f t="shared" si="19"/>
        <v>230828.10062331069</v>
      </c>
      <c r="I49" s="22">
        <f t="shared" si="20"/>
        <v>263629.72697919619</v>
      </c>
      <c r="J49" s="44">
        <f t="shared" si="11"/>
        <v>6346.6839482574887</v>
      </c>
      <c r="K49" s="45">
        <f t="shared" si="12"/>
        <v>6626.6440370328419</v>
      </c>
      <c r="L49" s="46">
        <f t="shared" si="13"/>
        <v>8153.4967106967888</v>
      </c>
      <c r="M49" s="44">
        <f t="shared" si="14"/>
        <v>8060.2886142870111</v>
      </c>
      <c r="N49" s="45">
        <f t="shared" si="15"/>
        <v>9939.9660555492628</v>
      </c>
      <c r="O49" s="46">
        <f t="shared" si="16"/>
        <v>-8153.4967106967888</v>
      </c>
    </row>
    <row r="50" spans="1:16" x14ac:dyDescent="0.45">
      <c r="A50" s="9">
        <v>42</v>
      </c>
      <c r="B50" s="5">
        <v>42717</v>
      </c>
      <c r="C50" s="47">
        <v>1</v>
      </c>
      <c r="D50" s="69">
        <v>1.27</v>
      </c>
      <c r="E50" s="70">
        <v>1.5</v>
      </c>
      <c r="F50" s="71">
        <v>2</v>
      </c>
      <c r="G50" s="22">
        <f t="shared" si="18"/>
        <v>227983.80583336134</v>
      </c>
      <c r="H50" s="22">
        <f t="shared" si="19"/>
        <v>241215.36515135967</v>
      </c>
      <c r="I50" s="22">
        <f t="shared" si="20"/>
        <v>279447.51059794798</v>
      </c>
      <c r="J50" s="44">
        <f t="shared" si="11"/>
        <v>6588.492606686099</v>
      </c>
      <c r="K50" s="45">
        <f t="shared" si="12"/>
        <v>6924.8430186993201</v>
      </c>
      <c r="L50" s="46">
        <f t="shared" si="13"/>
        <v>7908.8918093758857</v>
      </c>
      <c r="M50" s="44">
        <f t="shared" si="14"/>
        <v>8367.3856104913466</v>
      </c>
      <c r="N50" s="45">
        <f t="shared" si="15"/>
        <v>10387.26452804898</v>
      </c>
      <c r="O50" s="46">
        <f t="shared" si="16"/>
        <v>15817.783618751771</v>
      </c>
    </row>
    <row r="51" spans="1:16" x14ac:dyDescent="0.45">
      <c r="A51" s="9">
        <v>43</v>
      </c>
      <c r="B51" s="5">
        <v>42720</v>
      </c>
      <c r="C51" s="47">
        <v>2</v>
      </c>
      <c r="D51" s="69">
        <v>1.27</v>
      </c>
      <c r="E51" s="70">
        <v>1.5</v>
      </c>
      <c r="F51" s="77">
        <v>2</v>
      </c>
      <c r="G51" s="22">
        <f t="shared" si="18"/>
        <v>236669.9888356124</v>
      </c>
      <c r="H51" s="22">
        <f t="shared" si="19"/>
        <v>252070.05658317087</v>
      </c>
      <c r="I51" s="22">
        <f t="shared" si="20"/>
        <v>296214.36123382486</v>
      </c>
      <c r="J51" s="44">
        <f t="shared" si="11"/>
        <v>6839.5141750008397</v>
      </c>
      <c r="K51" s="45">
        <f t="shared" si="12"/>
        <v>7236.4609545407902</v>
      </c>
      <c r="L51" s="46">
        <f t="shared" si="13"/>
        <v>8383.4253179384395</v>
      </c>
      <c r="M51" s="44">
        <f t="shared" si="14"/>
        <v>8686.1830022510658</v>
      </c>
      <c r="N51" s="45">
        <f t="shared" si="15"/>
        <v>10854.691431811185</v>
      </c>
      <c r="O51" s="46">
        <f t="shared" si="16"/>
        <v>16766.850635876879</v>
      </c>
    </row>
    <row r="52" spans="1:16" x14ac:dyDescent="0.45">
      <c r="A52" s="9">
        <v>44</v>
      </c>
      <c r="B52" s="5">
        <v>42725</v>
      </c>
      <c r="C52" s="47">
        <v>2</v>
      </c>
      <c r="D52" s="69">
        <v>1.27</v>
      </c>
      <c r="E52" s="70">
        <v>1.5</v>
      </c>
      <c r="F52" s="71">
        <v>2</v>
      </c>
      <c r="G52" s="22">
        <f t="shared" si="18"/>
        <v>245687.11541024924</v>
      </c>
      <c r="H52" s="22">
        <f t="shared" si="19"/>
        <v>263413.20912941353</v>
      </c>
      <c r="I52" s="22">
        <f t="shared" si="20"/>
        <v>313987.22290785436</v>
      </c>
      <c r="J52" s="44">
        <f t="shared" si="11"/>
        <v>7100.0996650683719</v>
      </c>
      <c r="K52" s="45">
        <f t="shared" si="12"/>
        <v>7562.1016974951253</v>
      </c>
      <c r="L52" s="46">
        <f t="shared" si="13"/>
        <v>8886.4308370147464</v>
      </c>
      <c r="M52" s="44">
        <f t="shared" si="14"/>
        <v>9017.1265746368317</v>
      </c>
      <c r="N52" s="45">
        <f t="shared" si="15"/>
        <v>11343.152546242687</v>
      </c>
      <c r="O52" s="46">
        <f t="shared" si="16"/>
        <v>17772.861674029493</v>
      </c>
    </row>
    <row r="53" spans="1:16" x14ac:dyDescent="0.45">
      <c r="A53" s="9">
        <v>45</v>
      </c>
      <c r="B53" s="5">
        <v>42732</v>
      </c>
      <c r="C53" s="47">
        <v>2</v>
      </c>
      <c r="D53" s="69">
        <v>1.27</v>
      </c>
      <c r="E53" s="70">
        <v>1.5</v>
      </c>
      <c r="F53" s="71">
        <v>-1</v>
      </c>
      <c r="G53" s="22">
        <f t="shared" si="18"/>
        <v>255047.79450737973</v>
      </c>
      <c r="H53" s="22">
        <f t="shared" si="19"/>
        <v>275266.80354023713</v>
      </c>
      <c r="I53" s="22">
        <f t="shared" si="20"/>
        <v>304567.60622061871</v>
      </c>
      <c r="J53" s="44">
        <f t="shared" si="11"/>
        <v>7370.6134623074768</v>
      </c>
      <c r="K53" s="45">
        <f t="shared" si="12"/>
        <v>7902.3962738824057</v>
      </c>
      <c r="L53" s="46">
        <f t="shared" si="13"/>
        <v>9419.6166872356298</v>
      </c>
      <c r="M53" s="44">
        <f t="shared" si="14"/>
        <v>9360.6790971304963</v>
      </c>
      <c r="N53" s="45">
        <f t="shared" si="15"/>
        <v>11853.594410823609</v>
      </c>
      <c r="O53" s="46">
        <f t="shared" si="16"/>
        <v>-9419.6166872356298</v>
      </c>
    </row>
    <row r="54" spans="1:16" x14ac:dyDescent="0.45">
      <c r="A54" s="9">
        <v>46</v>
      </c>
      <c r="B54" s="5">
        <v>42746</v>
      </c>
      <c r="C54" s="47">
        <v>1</v>
      </c>
      <c r="D54" s="69">
        <v>1.27</v>
      </c>
      <c r="E54" s="70">
        <v>1.5</v>
      </c>
      <c r="F54" s="71">
        <v>2</v>
      </c>
      <c r="G54" s="22">
        <f t="shared" si="18"/>
        <v>264765.11547811091</v>
      </c>
      <c r="H54" s="22">
        <f t="shared" si="19"/>
        <v>287653.80969954783</v>
      </c>
      <c r="I54" s="22">
        <f t="shared" si="20"/>
        <v>322841.66259385581</v>
      </c>
      <c r="J54" s="44">
        <f t="shared" si="11"/>
        <v>7651.4338352213917</v>
      </c>
      <c r="K54" s="45">
        <f t="shared" si="12"/>
        <v>8258.0041062071141</v>
      </c>
      <c r="L54" s="46">
        <f t="shared" si="13"/>
        <v>9137.0281866185614</v>
      </c>
      <c r="M54" s="44">
        <f t="shared" si="14"/>
        <v>9717.3209707311671</v>
      </c>
      <c r="N54" s="45">
        <f t="shared" si="15"/>
        <v>12387.006159310671</v>
      </c>
      <c r="O54" s="46">
        <f t="shared" si="16"/>
        <v>18274.056373237123</v>
      </c>
    </row>
    <row r="55" spans="1:16" x14ac:dyDescent="0.45">
      <c r="A55" s="9">
        <v>47</v>
      </c>
      <c r="B55" s="5">
        <v>42748</v>
      </c>
      <c r="C55" s="47">
        <v>1</v>
      </c>
      <c r="D55" s="69">
        <v>-1</v>
      </c>
      <c r="E55" s="70">
        <v>-1</v>
      </c>
      <c r="F55" s="71">
        <v>-1</v>
      </c>
      <c r="G55" s="22">
        <f t="shared" si="18"/>
        <v>256822.16201376758</v>
      </c>
      <c r="H55" s="22">
        <f t="shared" si="19"/>
        <v>279024.19540856138</v>
      </c>
      <c r="I55" s="22">
        <f t="shared" si="20"/>
        <v>313156.41271604015</v>
      </c>
      <c r="J55" s="44">
        <f t="shared" si="11"/>
        <v>7942.9534643433271</v>
      </c>
      <c r="K55" s="45">
        <f t="shared" si="12"/>
        <v>8629.6142909864338</v>
      </c>
      <c r="L55" s="46">
        <f t="shared" si="13"/>
        <v>9685.2498778156732</v>
      </c>
      <c r="M55" s="44">
        <f t="shared" si="14"/>
        <v>-7942.9534643433271</v>
      </c>
      <c r="N55" s="45">
        <f t="shared" si="15"/>
        <v>-8629.6142909864338</v>
      </c>
      <c r="O55" s="46">
        <f t="shared" si="16"/>
        <v>-9685.2498778156732</v>
      </c>
      <c r="P55" t="s">
        <v>42</v>
      </c>
    </row>
    <row r="56" spans="1:16" x14ac:dyDescent="0.45">
      <c r="A56" s="9">
        <v>48</v>
      </c>
      <c r="B56" s="5">
        <v>42780</v>
      </c>
      <c r="C56" s="47">
        <v>1</v>
      </c>
      <c r="D56" s="69">
        <v>1.27</v>
      </c>
      <c r="E56" s="70">
        <v>1.5</v>
      </c>
      <c r="F56" s="71">
        <v>2</v>
      </c>
      <c r="G56" s="22">
        <f t="shared" si="18"/>
        <v>266607.08638649213</v>
      </c>
      <c r="H56" s="22">
        <f t="shared" si="19"/>
        <v>291580.28420194663</v>
      </c>
      <c r="I56" s="22">
        <f t="shared" si="20"/>
        <v>331945.79747900256</v>
      </c>
      <c r="J56" s="44">
        <f t="shared" si="11"/>
        <v>7704.6648604130269</v>
      </c>
      <c r="K56" s="45">
        <f t="shared" si="12"/>
        <v>8370.7258622568406</v>
      </c>
      <c r="L56" s="46">
        <f t="shared" si="13"/>
        <v>9394.6923814812035</v>
      </c>
      <c r="M56" s="44">
        <f t="shared" si="14"/>
        <v>9784.9243727245448</v>
      </c>
      <c r="N56" s="45">
        <f t="shared" si="15"/>
        <v>12556.088793385261</v>
      </c>
      <c r="O56" s="46">
        <f t="shared" si="16"/>
        <v>18789.384762962407</v>
      </c>
    </row>
    <row r="57" spans="1:16" x14ac:dyDescent="0.45">
      <c r="A57" s="9">
        <v>49</v>
      </c>
      <c r="B57" s="5">
        <v>42789</v>
      </c>
      <c r="C57" s="47">
        <v>2</v>
      </c>
      <c r="D57" s="69">
        <v>1.27</v>
      </c>
      <c r="E57" s="70">
        <v>1.5</v>
      </c>
      <c r="F57" s="71">
        <v>2</v>
      </c>
      <c r="G57" s="22">
        <f t="shared" si="18"/>
        <v>276764.81637781748</v>
      </c>
      <c r="H57" s="22">
        <f t="shared" si="19"/>
        <v>304701.39699103421</v>
      </c>
      <c r="I57" s="22">
        <f t="shared" si="20"/>
        <v>351862.5453277427</v>
      </c>
      <c r="J57" s="44">
        <f t="shared" si="11"/>
        <v>7998.2125915947636</v>
      </c>
      <c r="K57" s="45">
        <f t="shared" si="12"/>
        <v>8747.4085260583979</v>
      </c>
      <c r="L57" s="46">
        <f t="shared" si="13"/>
        <v>9958.3739243700766</v>
      </c>
      <c r="M57" s="44">
        <f t="shared" si="14"/>
        <v>10157.72999132535</v>
      </c>
      <c r="N57" s="45">
        <f t="shared" si="15"/>
        <v>13121.112789087598</v>
      </c>
      <c r="O57" s="46">
        <f t="shared" si="16"/>
        <v>19916.747848740153</v>
      </c>
    </row>
    <row r="58" spans="1:16" ht="18.600000000000001" thickBot="1" x14ac:dyDescent="0.5">
      <c r="A58" s="9">
        <v>50</v>
      </c>
      <c r="B58" s="6">
        <v>42817</v>
      </c>
      <c r="C58" s="51">
        <v>1</v>
      </c>
      <c r="D58" s="73">
        <v>1.27</v>
      </c>
      <c r="E58" s="74">
        <v>1.5</v>
      </c>
      <c r="F58" s="75">
        <v>2</v>
      </c>
      <c r="G58" s="22">
        <f t="shared" si="18"/>
        <v>287309.5558818123</v>
      </c>
      <c r="H58" s="22">
        <f t="shared" si="19"/>
        <v>318412.95985563076</v>
      </c>
      <c r="I58" s="22">
        <f t="shared" si="20"/>
        <v>372974.29804740724</v>
      </c>
      <c r="J58" s="44">
        <f t="shared" si="11"/>
        <v>8302.9444913345233</v>
      </c>
      <c r="K58" s="45">
        <f t="shared" si="12"/>
        <v>9141.041909731026</v>
      </c>
      <c r="L58" s="46">
        <f t="shared" si="13"/>
        <v>10555.87635983228</v>
      </c>
      <c r="M58" s="44">
        <f t="shared" si="14"/>
        <v>10544.739503994844</v>
      </c>
      <c r="N58" s="45">
        <f t="shared" si="15"/>
        <v>13711.562864596539</v>
      </c>
      <c r="O58" s="46">
        <f t="shared" si="16"/>
        <v>21111.752719664561</v>
      </c>
    </row>
    <row r="59" spans="1:16" ht="18.600000000000001" thickBot="1" x14ac:dyDescent="0.5">
      <c r="A59" s="9"/>
      <c r="B59" s="60" t="s">
        <v>5</v>
      </c>
      <c r="C59" s="61"/>
      <c r="D59" s="7">
        <f>COUNTIF(D9:D58,1.27)</f>
        <v>38</v>
      </c>
      <c r="E59" s="7">
        <f>COUNTIF(E9:E58,1.5)</f>
        <v>36</v>
      </c>
      <c r="F59" s="8">
        <f>COUNTIF(F9:F58,2)</f>
        <v>32</v>
      </c>
      <c r="G59" s="85">
        <f>MAX(G8:G58)</f>
        <v>287309.5558818123</v>
      </c>
      <c r="H59" s="86">
        <f t="shared" ref="H59:I59" si="21">MAX(H8:H58)</f>
        <v>318412.95985563076</v>
      </c>
      <c r="I59" s="87">
        <f t="shared" si="21"/>
        <v>372974.29804740724</v>
      </c>
      <c r="J59" s="82" t="s">
        <v>37</v>
      </c>
      <c r="K59" s="83">
        <f>B58-B9</f>
        <v>807</v>
      </c>
      <c r="L59" s="84" t="s">
        <v>38</v>
      </c>
      <c r="M59" s="9"/>
      <c r="N59" s="3"/>
      <c r="O59" s="4"/>
    </row>
    <row r="60" spans="1:16" ht="18.600000000000001" thickBot="1" x14ac:dyDescent="0.5">
      <c r="A60" s="9"/>
      <c r="B60" s="78" t="s">
        <v>6</v>
      </c>
      <c r="C60" s="79"/>
      <c r="D60" s="7">
        <f>COUNTIF(D9:D58,-1)</f>
        <v>12</v>
      </c>
      <c r="E60" s="7">
        <f>COUNTIF(E9:E58,-1)</f>
        <v>14</v>
      </c>
      <c r="F60" s="8">
        <f>COUNTIF(F9:F58,-1)</f>
        <v>18</v>
      </c>
      <c r="G60" s="54" t="s">
        <v>36</v>
      </c>
      <c r="H60" s="59"/>
      <c r="I60" s="55"/>
      <c r="J60" s="54" t="s">
        <v>39</v>
      </c>
      <c r="K60" s="59"/>
      <c r="L60" s="55"/>
      <c r="M60" s="9"/>
      <c r="N60" s="3"/>
      <c r="O60" s="4"/>
    </row>
    <row r="61" spans="1:16" ht="18.600000000000001" thickBot="1" x14ac:dyDescent="0.5">
      <c r="A61" s="9"/>
      <c r="B61" s="78" t="s">
        <v>41</v>
      </c>
      <c r="C61" s="7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91">
        <f>G59/G8</f>
        <v>2.8730955588181231</v>
      </c>
      <c r="H61" s="92">
        <f t="shared" ref="H61:I61" si="22">H59/H8</f>
        <v>3.1841295985563076</v>
      </c>
      <c r="I61" s="93">
        <f t="shared" si="22"/>
        <v>3.7297429804740725</v>
      </c>
      <c r="J61" s="80">
        <f>(G61-100%)*30/K59</f>
        <v>6.9631805160525029E-2</v>
      </c>
      <c r="K61" s="80">
        <f>(H61-100%)*30/K59</f>
        <v>8.119440886826422E-2</v>
      </c>
      <c r="L61" s="81">
        <f>(I61-100%)*30/K59</f>
        <v>0.10147743421836701</v>
      </c>
      <c r="M61" s="10"/>
      <c r="N61" s="2"/>
      <c r="O61" s="11"/>
    </row>
    <row r="62" spans="1:16" ht="18.600000000000001" thickBot="1" x14ac:dyDescent="0.5">
      <c r="A62" s="3"/>
      <c r="B62" s="54" t="s">
        <v>4</v>
      </c>
      <c r="C62" s="59"/>
      <c r="D62" s="94">
        <f t="shared" ref="D62:E62" si="23">D59/(D59+D60+D61)</f>
        <v>0.76</v>
      </c>
      <c r="E62" s="89">
        <f t="shared" si="23"/>
        <v>0.72</v>
      </c>
      <c r="F62" s="90">
        <f>F59/(F59+F60+F61)</f>
        <v>0.64</v>
      </c>
    </row>
    <row r="64" spans="1:16" x14ac:dyDescent="0.45">
      <c r="D64" s="88"/>
      <c r="E64" s="88"/>
      <c r="F64" s="88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>
      <selection activeCell="AA5" sqref="AA5"/>
    </sheetView>
  </sheetViews>
  <sheetFormatPr defaultColWidth="8.09765625" defaultRowHeight="14.4" x14ac:dyDescent="0.45"/>
  <cols>
    <col min="1" max="1" width="6.59765625" style="53" customWidth="1"/>
    <col min="2" max="2" width="7.296875" style="52" customWidth="1"/>
    <col min="3" max="256" width="8.09765625" style="52"/>
    <col min="257" max="257" width="6.59765625" style="52" customWidth="1"/>
    <col min="258" max="258" width="7.296875" style="52" customWidth="1"/>
    <col min="259" max="512" width="8.09765625" style="52"/>
    <col min="513" max="513" width="6.59765625" style="52" customWidth="1"/>
    <col min="514" max="514" width="7.296875" style="52" customWidth="1"/>
    <col min="515" max="768" width="8.09765625" style="52"/>
    <col min="769" max="769" width="6.59765625" style="52" customWidth="1"/>
    <col min="770" max="770" width="7.296875" style="52" customWidth="1"/>
    <col min="771" max="1024" width="8.09765625" style="52"/>
    <col min="1025" max="1025" width="6.59765625" style="52" customWidth="1"/>
    <col min="1026" max="1026" width="7.296875" style="52" customWidth="1"/>
    <col min="1027" max="1280" width="8.09765625" style="52"/>
    <col min="1281" max="1281" width="6.59765625" style="52" customWidth="1"/>
    <col min="1282" max="1282" width="7.296875" style="52" customWidth="1"/>
    <col min="1283" max="1536" width="8.09765625" style="52"/>
    <col min="1537" max="1537" width="6.59765625" style="52" customWidth="1"/>
    <col min="1538" max="1538" width="7.296875" style="52" customWidth="1"/>
    <col min="1539" max="1792" width="8.09765625" style="52"/>
    <col min="1793" max="1793" width="6.59765625" style="52" customWidth="1"/>
    <col min="1794" max="1794" width="7.296875" style="52" customWidth="1"/>
    <col min="1795" max="2048" width="8.09765625" style="52"/>
    <col min="2049" max="2049" width="6.59765625" style="52" customWidth="1"/>
    <col min="2050" max="2050" width="7.296875" style="52" customWidth="1"/>
    <col min="2051" max="2304" width="8.09765625" style="52"/>
    <col min="2305" max="2305" width="6.59765625" style="52" customWidth="1"/>
    <col min="2306" max="2306" width="7.296875" style="52" customWidth="1"/>
    <col min="2307" max="2560" width="8.09765625" style="52"/>
    <col min="2561" max="2561" width="6.59765625" style="52" customWidth="1"/>
    <col min="2562" max="2562" width="7.296875" style="52" customWidth="1"/>
    <col min="2563" max="2816" width="8.09765625" style="52"/>
    <col min="2817" max="2817" width="6.59765625" style="52" customWidth="1"/>
    <col min="2818" max="2818" width="7.296875" style="52" customWidth="1"/>
    <col min="2819" max="3072" width="8.09765625" style="52"/>
    <col min="3073" max="3073" width="6.59765625" style="52" customWidth="1"/>
    <col min="3074" max="3074" width="7.296875" style="52" customWidth="1"/>
    <col min="3075" max="3328" width="8.09765625" style="52"/>
    <col min="3329" max="3329" width="6.59765625" style="52" customWidth="1"/>
    <col min="3330" max="3330" width="7.296875" style="52" customWidth="1"/>
    <col min="3331" max="3584" width="8.09765625" style="52"/>
    <col min="3585" max="3585" width="6.59765625" style="52" customWidth="1"/>
    <col min="3586" max="3586" width="7.296875" style="52" customWidth="1"/>
    <col min="3587" max="3840" width="8.09765625" style="52"/>
    <col min="3841" max="3841" width="6.59765625" style="52" customWidth="1"/>
    <col min="3842" max="3842" width="7.296875" style="52" customWidth="1"/>
    <col min="3843" max="4096" width="8.09765625" style="52"/>
    <col min="4097" max="4097" width="6.59765625" style="52" customWidth="1"/>
    <col min="4098" max="4098" width="7.296875" style="52" customWidth="1"/>
    <col min="4099" max="4352" width="8.09765625" style="52"/>
    <col min="4353" max="4353" width="6.59765625" style="52" customWidth="1"/>
    <col min="4354" max="4354" width="7.296875" style="52" customWidth="1"/>
    <col min="4355" max="4608" width="8.09765625" style="52"/>
    <col min="4609" max="4609" width="6.59765625" style="52" customWidth="1"/>
    <col min="4610" max="4610" width="7.296875" style="52" customWidth="1"/>
    <col min="4611" max="4864" width="8.09765625" style="52"/>
    <col min="4865" max="4865" width="6.59765625" style="52" customWidth="1"/>
    <col min="4866" max="4866" width="7.296875" style="52" customWidth="1"/>
    <col min="4867" max="5120" width="8.09765625" style="52"/>
    <col min="5121" max="5121" width="6.59765625" style="52" customWidth="1"/>
    <col min="5122" max="5122" width="7.296875" style="52" customWidth="1"/>
    <col min="5123" max="5376" width="8.09765625" style="52"/>
    <col min="5377" max="5377" width="6.59765625" style="52" customWidth="1"/>
    <col min="5378" max="5378" width="7.296875" style="52" customWidth="1"/>
    <col min="5379" max="5632" width="8.09765625" style="52"/>
    <col min="5633" max="5633" width="6.59765625" style="52" customWidth="1"/>
    <col min="5634" max="5634" width="7.296875" style="52" customWidth="1"/>
    <col min="5635" max="5888" width="8.09765625" style="52"/>
    <col min="5889" max="5889" width="6.59765625" style="52" customWidth="1"/>
    <col min="5890" max="5890" width="7.296875" style="52" customWidth="1"/>
    <col min="5891" max="6144" width="8.09765625" style="52"/>
    <col min="6145" max="6145" width="6.59765625" style="52" customWidth="1"/>
    <col min="6146" max="6146" width="7.296875" style="52" customWidth="1"/>
    <col min="6147" max="6400" width="8.09765625" style="52"/>
    <col min="6401" max="6401" width="6.59765625" style="52" customWidth="1"/>
    <col min="6402" max="6402" width="7.296875" style="52" customWidth="1"/>
    <col min="6403" max="6656" width="8.09765625" style="52"/>
    <col min="6657" max="6657" width="6.59765625" style="52" customWidth="1"/>
    <col min="6658" max="6658" width="7.296875" style="52" customWidth="1"/>
    <col min="6659" max="6912" width="8.09765625" style="52"/>
    <col min="6913" max="6913" width="6.59765625" style="52" customWidth="1"/>
    <col min="6914" max="6914" width="7.296875" style="52" customWidth="1"/>
    <col min="6915" max="7168" width="8.09765625" style="52"/>
    <col min="7169" max="7169" width="6.59765625" style="52" customWidth="1"/>
    <col min="7170" max="7170" width="7.296875" style="52" customWidth="1"/>
    <col min="7171" max="7424" width="8.09765625" style="52"/>
    <col min="7425" max="7425" width="6.59765625" style="52" customWidth="1"/>
    <col min="7426" max="7426" width="7.296875" style="52" customWidth="1"/>
    <col min="7427" max="7680" width="8.09765625" style="52"/>
    <col min="7681" max="7681" width="6.59765625" style="52" customWidth="1"/>
    <col min="7682" max="7682" width="7.296875" style="52" customWidth="1"/>
    <col min="7683" max="7936" width="8.09765625" style="52"/>
    <col min="7937" max="7937" width="6.59765625" style="52" customWidth="1"/>
    <col min="7938" max="7938" width="7.296875" style="52" customWidth="1"/>
    <col min="7939" max="8192" width="8.09765625" style="52"/>
    <col min="8193" max="8193" width="6.59765625" style="52" customWidth="1"/>
    <col min="8194" max="8194" width="7.296875" style="52" customWidth="1"/>
    <col min="8195" max="8448" width="8.09765625" style="52"/>
    <col min="8449" max="8449" width="6.59765625" style="52" customWidth="1"/>
    <col min="8450" max="8450" width="7.296875" style="52" customWidth="1"/>
    <col min="8451" max="8704" width="8.09765625" style="52"/>
    <col min="8705" max="8705" width="6.59765625" style="52" customWidth="1"/>
    <col min="8706" max="8706" width="7.296875" style="52" customWidth="1"/>
    <col min="8707" max="8960" width="8.09765625" style="52"/>
    <col min="8961" max="8961" width="6.59765625" style="52" customWidth="1"/>
    <col min="8962" max="8962" width="7.296875" style="52" customWidth="1"/>
    <col min="8963" max="9216" width="8.09765625" style="52"/>
    <col min="9217" max="9217" width="6.59765625" style="52" customWidth="1"/>
    <col min="9218" max="9218" width="7.296875" style="52" customWidth="1"/>
    <col min="9219" max="9472" width="8.09765625" style="52"/>
    <col min="9473" max="9473" width="6.59765625" style="52" customWidth="1"/>
    <col min="9474" max="9474" width="7.296875" style="52" customWidth="1"/>
    <col min="9475" max="9728" width="8.09765625" style="52"/>
    <col min="9729" max="9729" width="6.59765625" style="52" customWidth="1"/>
    <col min="9730" max="9730" width="7.296875" style="52" customWidth="1"/>
    <col min="9731" max="9984" width="8.09765625" style="52"/>
    <col min="9985" max="9985" width="6.59765625" style="52" customWidth="1"/>
    <col min="9986" max="9986" width="7.296875" style="52" customWidth="1"/>
    <col min="9987" max="10240" width="8.09765625" style="52"/>
    <col min="10241" max="10241" width="6.59765625" style="52" customWidth="1"/>
    <col min="10242" max="10242" width="7.296875" style="52" customWidth="1"/>
    <col min="10243" max="10496" width="8.09765625" style="52"/>
    <col min="10497" max="10497" width="6.59765625" style="52" customWidth="1"/>
    <col min="10498" max="10498" width="7.296875" style="52" customWidth="1"/>
    <col min="10499" max="10752" width="8.09765625" style="52"/>
    <col min="10753" max="10753" width="6.59765625" style="52" customWidth="1"/>
    <col min="10754" max="10754" width="7.296875" style="52" customWidth="1"/>
    <col min="10755" max="11008" width="8.09765625" style="52"/>
    <col min="11009" max="11009" width="6.59765625" style="52" customWidth="1"/>
    <col min="11010" max="11010" width="7.296875" style="52" customWidth="1"/>
    <col min="11011" max="11264" width="8.09765625" style="52"/>
    <col min="11265" max="11265" width="6.59765625" style="52" customWidth="1"/>
    <col min="11266" max="11266" width="7.296875" style="52" customWidth="1"/>
    <col min="11267" max="11520" width="8.09765625" style="52"/>
    <col min="11521" max="11521" width="6.59765625" style="52" customWidth="1"/>
    <col min="11522" max="11522" width="7.296875" style="52" customWidth="1"/>
    <col min="11523" max="11776" width="8.09765625" style="52"/>
    <col min="11777" max="11777" width="6.59765625" style="52" customWidth="1"/>
    <col min="11778" max="11778" width="7.296875" style="52" customWidth="1"/>
    <col min="11779" max="12032" width="8.09765625" style="52"/>
    <col min="12033" max="12033" width="6.59765625" style="52" customWidth="1"/>
    <col min="12034" max="12034" width="7.296875" style="52" customWidth="1"/>
    <col min="12035" max="12288" width="8.09765625" style="52"/>
    <col min="12289" max="12289" width="6.59765625" style="52" customWidth="1"/>
    <col min="12290" max="12290" width="7.296875" style="52" customWidth="1"/>
    <col min="12291" max="12544" width="8.09765625" style="52"/>
    <col min="12545" max="12545" width="6.59765625" style="52" customWidth="1"/>
    <col min="12546" max="12546" width="7.296875" style="52" customWidth="1"/>
    <col min="12547" max="12800" width="8.09765625" style="52"/>
    <col min="12801" max="12801" width="6.59765625" style="52" customWidth="1"/>
    <col min="12802" max="12802" width="7.296875" style="52" customWidth="1"/>
    <col min="12803" max="13056" width="8.09765625" style="52"/>
    <col min="13057" max="13057" width="6.59765625" style="52" customWidth="1"/>
    <col min="13058" max="13058" width="7.296875" style="52" customWidth="1"/>
    <col min="13059" max="13312" width="8.09765625" style="52"/>
    <col min="13313" max="13313" width="6.59765625" style="52" customWidth="1"/>
    <col min="13314" max="13314" width="7.296875" style="52" customWidth="1"/>
    <col min="13315" max="13568" width="8.09765625" style="52"/>
    <col min="13569" max="13569" width="6.59765625" style="52" customWidth="1"/>
    <col min="13570" max="13570" width="7.296875" style="52" customWidth="1"/>
    <col min="13571" max="13824" width="8.09765625" style="52"/>
    <col min="13825" max="13825" width="6.59765625" style="52" customWidth="1"/>
    <col min="13826" max="13826" width="7.296875" style="52" customWidth="1"/>
    <col min="13827" max="14080" width="8.09765625" style="52"/>
    <col min="14081" max="14081" width="6.59765625" style="52" customWidth="1"/>
    <col min="14082" max="14082" width="7.296875" style="52" customWidth="1"/>
    <col min="14083" max="14336" width="8.09765625" style="52"/>
    <col min="14337" max="14337" width="6.59765625" style="52" customWidth="1"/>
    <col min="14338" max="14338" width="7.296875" style="52" customWidth="1"/>
    <col min="14339" max="14592" width="8.09765625" style="52"/>
    <col min="14593" max="14593" width="6.59765625" style="52" customWidth="1"/>
    <col min="14594" max="14594" width="7.296875" style="52" customWidth="1"/>
    <col min="14595" max="14848" width="8.09765625" style="52"/>
    <col min="14849" max="14849" width="6.59765625" style="52" customWidth="1"/>
    <col min="14850" max="14850" width="7.296875" style="52" customWidth="1"/>
    <col min="14851" max="15104" width="8.09765625" style="52"/>
    <col min="15105" max="15105" width="6.59765625" style="52" customWidth="1"/>
    <col min="15106" max="15106" width="7.296875" style="52" customWidth="1"/>
    <col min="15107" max="15360" width="8.09765625" style="52"/>
    <col min="15361" max="15361" width="6.59765625" style="52" customWidth="1"/>
    <col min="15362" max="15362" width="7.296875" style="52" customWidth="1"/>
    <col min="15363" max="15616" width="8.09765625" style="52"/>
    <col min="15617" max="15617" width="6.59765625" style="52" customWidth="1"/>
    <col min="15618" max="15618" width="7.296875" style="52" customWidth="1"/>
    <col min="15619" max="15872" width="8.09765625" style="52"/>
    <col min="15873" max="15873" width="6.59765625" style="52" customWidth="1"/>
    <col min="15874" max="15874" width="7.296875" style="52" customWidth="1"/>
    <col min="15875" max="16128" width="8.09765625" style="52"/>
    <col min="16129" max="16129" width="6.59765625" style="52" customWidth="1"/>
    <col min="16130" max="16130" width="7.296875" style="52" customWidth="1"/>
    <col min="16131" max="16384" width="8.097656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28</v>
      </c>
    </row>
    <row r="2" spans="1:10" x14ac:dyDescent="0.45">
      <c r="A2" s="62"/>
      <c r="B2" s="63"/>
      <c r="C2" s="63"/>
      <c r="D2" s="63"/>
      <c r="E2" s="63"/>
      <c r="F2" s="63"/>
      <c r="G2" s="63"/>
      <c r="H2" s="63"/>
      <c r="I2" s="63"/>
      <c r="J2" s="63"/>
    </row>
    <row r="3" spans="1:10" x14ac:dyDescent="0.45">
      <c r="A3" s="63"/>
      <c r="B3" s="63"/>
      <c r="C3" s="63"/>
      <c r="D3" s="63"/>
      <c r="E3" s="63"/>
      <c r="F3" s="63"/>
      <c r="G3" s="63"/>
      <c r="H3" s="63"/>
      <c r="I3" s="63"/>
      <c r="J3" s="63"/>
    </row>
    <row r="4" spans="1:10" x14ac:dyDescent="0.4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x14ac:dyDescent="0.4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0" x14ac:dyDescent="0.4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0" x14ac:dyDescent="0.4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0" x14ac:dyDescent="0.4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0" x14ac:dyDescent="0.45">
      <c r="A9" s="63"/>
      <c r="B9" s="63"/>
      <c r="C9" s="63"/>
      <c r="D9" s="63"/>
      <c r="E9" s="63"/>
      <c r="F9" s="63"/>
      <c r="G9" s="63"/>
      <c r="H9" s="63"/>
      <c r="I9" s="63"/>
      <c r="J9" s="63"/>
    </row>
    <row r="11" spans="1:10" x14ac:dyDescent="0.45">
      <c r="A11" s="52" t="s">
        <v>29</v>
      </c>
    </row>
    <row r="12" spans="1:10" x14ac:dyDescent="0.45">
      <c r="A12" s="64"/>
      <c r="B12" s="65"/>
      <c r="C12" s="65"/>
      <c r="D12" s="65"/>
      <c r="E12" s="65"/>
      <c r="F12" s="65"/>
      <c r="G12" s="65"/>
      <c r="H12" s="65"/>
      <c r="I12" s="65"/>
      <c r="J12" s="65"/>
    </row>
    <row r="13" spans="1:10" x14ac:dyDescent="0.45">
      <c r="A13" s="65"/>
      <c r="B13" s="65"/>
      <c r="C13" s="65"/>
      <c r="D13" s="65"/>
      <c r="E13" s="65"/>
      <c r="F13" s="65"/>
      <c r="G13" s="65"/>
      <c r="H13" s="65"/>
      <c r="I13" s="65"/>
      <c r="J13" s="65"/>
    </row>
    <row r="14" spans="1:10" x14ac:dyDescent="0.45">
      <c r="A14" s="65"/>
      <c r="B14" s="65"/>
      <c r="C14" s="65"/>
      <c r="D14" s="65"/>
      <c r="E14" s="65"/>
      <c r="F14" s="65"/>
      <c r="G14" s="65"/>
      <c r="H14" s="65"/>
      <c r="I14" s="65"/>
      <c r="J14" s="65"/>
    </row>
    <row r="15" spans="1:10" x14ac:dyDescent="0.45">
      <c r="A15" s="65"/>
      <c r="B15" s="65"/>
      <c r="C15" s="65"/>
      <c r="D15" s="65"/>
      <c r="E15" s="65"/>
      <c r="F15" s="65"/>
      <c r="G15" s="65"/>
      <c r="H15" s="65"/>
      <c r="I15" s="65"/>
      <c r="J15" s="65"/>
    </row>
    <row r="16" spans="1:10" x14ac:dyDescent="0.45">
      <c r="A16" s="65"/>
      <c r="B16" s="65"/>
      <c r="C16" s="65"/>
      <c r="D16" s="65"/>
      <c r="E16" s="65"/>
      <c r="F16" s="65"/>
      <c r="G16" s="65"/>
      <c r="H16" s="65"/>
      <c r="I16" s="65"/>
      <c r="J16" s="65"/>
    </row>
    <row r="17" spans="1:10" x14ac:dyDescent="0.45">
      <c r="A17" s="65"/>
      <c r="B17" s="65"/>
      <c r="C17" s="65"/>
      <c r="D17" s="65"/>
      <c r="E17" s="65"/>
      <c r="F17" s="65"/>
      <c r="G17" s="65"/>
      <c r="H17" s="65"/>
      <c r="I17" s="65"/>
      <c r="J17" s="65"/>
    </row>
    <row r="18" spans="1:10" x14ac:dyDescent="0.45">
      <c r="A18" s="65"/>
      <c r="B18" s="65"/>
      <c r="C18" s="65"/>
      <c r="D18" s="65"/>
      <c r="E18" s="65"/>
      <c r="F18" s="65"/>
      <c r="G18" s="65"/>
      <c r="H18" s="65"/>
      <c r="I18" s="65"/>
      <c r="J18" s="65"/>
    </row>
    <row r="19" spans="1:10" x14ac:dyDescent="0.45">
      <c r="A19" s="65"/>
      <c r="B19" s="65"/>
      <c r="C19" s="65"/>
      <c r="D19" s="65"/>
      <c r="E19" s="65"/>
      <c r="F19" s="65"/>
      <c r="G19" s="65"/>
      <c r="H19" s="65"/>
      <c r="I19" s="65"/>
      <c r="J19" s="65"/>
    </row>
    <row r="21" spans="1:10" x14ac:dyDescent="0.45">
      <c r="A21" s="52" t="s">
        <v>30</v>
      </c>
    </row>
    <row r="22" spans="1:10" x14ac:dyDescent="0.45">
      <c r="A22" s="64"/>
      <c r="B22" s="64"/>
      <c r="C22" s="64"/>
      <c r="D22" s="64"/>
      <c r="E22" s="64"/>
      <c r="F22" s="64"/>
      <c r="G22" s="64"/>
      <c r="H22" s="64"/>
      <c r="I22" s="64"/>
      <c r="J22" s="64"/>
    </row>
    <row r="23" spans="1:10" x14ac:dyDescent="0.45">
      <c r="A23" s="64"/>
      <c r="B23" s="64"/>
      <c r="C23" s="64"/>
      <c r="D23" s="64"/>
      <c r="E23" s="64"/>
      <c r="F23" s="64"/>
      <c r="G23" s="64"/>
      <c r="H23" s="64"/>
      <c r="I23" s="64"/>
      <c r="J23" s="64"/>
    </row>
    <row r="24" spans="1:10" x14ac:dyDescent="0.45">
      <c r="A24" s="64"/>
      <c r="B24" s="64"/>
      <c r="C24" s="64"/>
      <c r="D24" s="64"/>
      <c r="E24" s="64"/>
      <c r="F24" s="64"/>
      <c r="G24" s="64"/>
      <c r="H24" s="64"/>
      <c r="I24" s="64"/>
      <c r="J24" s="64"/>
    </row>
    <row r="25" spans="1:10" x14ac:dyDescent="0.45">
      <c r="A25" s="64"/>
      <c r="B25" s="64"/>
      <c r="C25" s="64"/>
      <c r="D25" s="64"/>
      <c r="E25" s="64"/>
      <c r="F25" s="64"/>
      <c r="G25" s="64"/>
      <c r="H25" s="64"/>
      <c r="I25" s="64"/>
      <c r="J25" s="64"/>
    </row>
    <row r="26" spans="1:10" x14ac:dyDescent="0.45">
      <c r="A26" s="64"/>
      <c r="B26" s="64"/>
      <c r="C26" s="64"/>
      <c r="D26" s="64"/>
      <c r="E26" s="64"/>
      <c r="F26" s="64"/>
      <c r="G26" s="64"/>
      <c r="H26" s="64"/>
      <c r="I26" s="64"/>
      <c r="J26" s="64"/>
    </row>
    <row r="27" spans="1:10" x14ac:dyDescent="0.45">
      <c r="A27" s="64"/>
      <c r="B27" s="64"/>
      <c r="C27" s="64"/>
      <c r="D27" s="64"/>
      <c r="E27" s="64"/>
      <c r="F27" s="64"/>
      <c r="G27" s="64"/>
      <c r="H27" s="64"/>
      <c r="I27" s="64"/>
      <c r="J27" s="64"/>
    </row>
    <row r="28" spans="1:10" x14ac:dyDescent="0.45">
      <c r="A28" s="64"/>
      <c r="B28" s="64"/>
      <c r="C28" s="64"/>
      <c r="D28" s="64"/>
      <c r="E28" s="64"/>
      <c r="F28" s="64"/>
      <c r="G28" s="64"/>
      <c r="H28" s="64"/>
      <c r="I28" s="64"/>
      <c r="J28" s="64"/>
    </row>
    <row r="29" spans="1:10" x14ac:dyDescent="0.45">
      <c r="A29" s="64"/>
      <c r="B29" s="64"/>
      <c r="C29" s="64"/>
      <c r="D29" s="64"/>
      <c r="E29" s="64"/>
      <c r="F29" s="64"/>
      <c r="G29" s="64"/>
      <c r="H29" s="64"/>
      <c r="I29" s="64"/>
      <c r="J29" s="6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5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45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yuji kuramochi</cp:lastModifiedBy>
  <dcterms:created xsi:type="dcterms:W3CDTF">2020-09-18T03:10:57Z</dcterms:created>
  <dcterms:modified xsi:type="dcterms:W3CDTF">2020-10-12T10:39:25Z</dcterms:modified>
</cp:coreProperties>
</file>