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cuments\CMA関係\"/>
    </mc:Choice>
  </mc:AlternateContent>
  <xr:revisionPtr revIDLastSave="0" documentId="13_ncr:1_{B9FAEEED-B543-47D6-B2A8-CA8DD3560753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F60" i="1" l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<sst xmlns="http://schemas.openxmlformats.org/spreadsheetml/2006/main" count="69" uniqueCount="57">
  <si>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</si>
  <si>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</si>
  <si>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</si>
  <si>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</si>
  <si>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</si>
  <si>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</si>
  <si>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</si>
  <si>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</si>
  <si>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</si>
  <si>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</si>
  <si>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</si>
  <si>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</si>
  <si>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</si>
  <si>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</si>
  <si>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</si>
  <si>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</si>
  <si>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</si>
  <si>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</si>
  <si>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</si>
  <si>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</si>
  <si>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</si>
  <si>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</si>
  <si>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</si>
  <si>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</si>
  <si>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</si>
  <si>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</si>
  <si>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</si>
  <si>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</si>
  <si>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</si>
  <si>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</si>
  <si>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</si>
  <si>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</si>
  <si>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</si>
  <si>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</si>
  <si>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</si>
  <si>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</si>
  <si>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EURJPY</t>
    <phoneticPr fontId="1"/>
  </si>
  <si>
    <t>４ｈ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</si>
  <si>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</si>
  <si>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</si>
  <si>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</si>
  <si>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</si>
  <si>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</si>
  <si>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</si>
  <si>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</si>
  <si>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</si>
  <si>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⑩</t>
    <phoneticPr fontId="1"/>
  </si>
  <si>
    <t>⑪</t>
    <phoneticPr fontId="1"/>
  </si>
  <si>
    <t>2021年3月9日～</t>
    <rPh sb="4" eb="5">
      <t>ネン</t>
    </rPh>
    <rPh sb="6" eb="7">
      <t>ガツ</t>
    </rPh>
    <rPh sb="8" eb="9">
      <t>ニチ</t>
    </rPh>
    <phoneticPr fontId="1"/>
  </si>
  <si>
    <t>⑨　2021年5月21日</t>
    <rPh sb="6" eb="7">
      <t>ネン</t>
    </rPh>
    <rPh sb="8" eb="9">
      <t>ガツ</t>
    </rPh>
    <rPh sb="11" eb="12">
      <t>ニチ</t>
    </rPh>
    <phoneticPr fontId="1"/>
  </si>
  <si>
    <t>⑫</t>
    <phoneticPr fontId="1"/>
  </si>
  <si>
    <t>⑭　2021年7月30日</t>
    <rPh sb="6" eb="7">
      <t>ネン</t>
    </rPh>
    <rPh sb="8" eb="9">
      <t>ガツ</t>
    </rPh>
    <rPh sb="11" eb="12">
      <t>ニチ</t>
    </rPh>
    <phoneticPr fontId="1"/>
  </si>
  <si>
    <t>⑬　2021年7月23日</t>
    <rPh sb="6" eb="7">
      <t>ネン</t>
    </rPh>
    <rPh sb="8" eb="9">
      <t>ガツ</t>
    </rPh>
    <rPh sb="11" eb="12">
      <t>ニチ</t>
    </rPh>
    <phoneticPr fontId="1"/>
  </si>
  <si>
    <t>⑮</t>
    <phoneticPr fontId="1"/>
  </si>
  <si>
    <t>フィボナッチターゲット1.27, 1.5, 2.0で決済</t>
    <phoneticPr fontId="1"/>
  </si>
  <si>
    <t>ある程度の自信をもって検証に臨める様になりました。</t>
    <rPh sb="2" eb="4">
      <t>テイド</t>
    </rPh>
    <rPh sb="5" eb="7">
      <t>ジシン</t>
    </rPh>
    <rPh sb="11" eb="13">
      <t>ケンショウ</t>
    </rPh>
    <rPh sb="14" eb="15">
      <t>ノゾ</t>
    </rPh>
    <rPh sb="17" eb="18">
      <t>ヨウ</t>
    </rPh>
    <phoneticPr fontId="1"/>
  </si>
  <si>
    <t>引き続きこの通貨ペア（時間足）の検証を進めてまいります。</t>
    <rPh sb="0" eb="1">
      <t>ヒ</t>
    </rPh>
    <rPh sb="2" eb="3">
      <t>ツヅ</t>
    </rPh>
    <rPh sb="6" eb="8">
      <t>ツウカ</t>
    </rPh>
    <rPh sb="11" eb="14">
      <t>ジカンアシ</t>
    </rPh>
    <rPh sb="16" eb="18">
      <t>ケンショウ</t>
    </rPh>
    <rPh sb="19" eb="20">
      <t>スス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</si>
</sst>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31" fontId="10" fillId="0" borderId="0" xfId="2" applyNumberFormat="1">
      <alignment vertical="center"/>
    </xf>
    <xf numFmtId="55" fontId="10" fillId="0" borderId="0" xfId="2" applyNumberFormat="1" applyAlignment="1">
      <alignment vertical="justify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510541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15875</xdr:colOff>
      <xdr:row>4</xdr:row>
      <xdr:rowOff>39688</xdr:rowOff>
    </xdr:from>
    <xdr:to>
      <xdr:col>3</xdr:col>
      <xdr:colOff>131248</xdr:colOff>
      <xdr:row>31</xdr:row>
      <xdr:rowOff>17704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ED62B8A-31A4-C46E-4CD2-0A79FFE1A7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5938" y="738188"/>
          <a:ext cx="1720938" cy="46928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4</xdr:row>
      <xdr:rowOff>0</xdr:rowOff>
    </xdr:from>
    <xdr:to>
      <xdr:col>9</xdr:col>
      <xdr:colOff>552630</xdr:colOff>
      <xdr:row>30</xdr:row>
      <xdr:rowOff>120890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732CD4B-5905-18F8-0ECF-1B53E4989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78188" y="698500"/>
          <a:ext cx="3473629" cy="4661140"/>
        </a:xfrm>
        <a:prstGeom prst="rect">
          <a:avLst/>
        </a:prstGeom>
      </xdr:spPr>
    </xdr:pic>
    <xdr:clientData/>
  </xdr:twoCellAnchor>
  <xdr:twoCellAnchor editAs="oneCell">
    <xdr:from>
      <xdr:col>11</xdr:col>
      <xdr:colOff>603250</xdr:colOff>
      <xdr:row>3</xdr:row>
      <xdr:rowOff>166687</xdr:rowOff>
    </xdr:from>
    <xdr:to>
      <xdr:col>14</xdr:col>
      <xdr:colOff>19133</xdr:colOff>
      <xdr:row>30</xdr:row>
      <xdr:rowOff>106601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94625BF8-A9FD-BA49-5DD6-B50DAB965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040688" y="690562"/>
          <a:ext cx="1638384" cy="4654789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4</xdr:row>
      <xdr:rowOff>0</xdr:rowOff>
    </xdr:from>
    <xdr:to>
      <xdr:col>17</xdr:col>
      <xdr:colOff>416221</xdr:colOff>
      <xdr:row>30</xdr:row>
      <xdr:rowOff>101839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D416D021-03C3-610A-3EE4-5A376E9AA6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898188" y="698500"/>
          <a:ext cx="1473276" cy="4642089"/>
        </a:xfrm>
        <a:prstGeom prst="rect">
          <a:avLst/>
        </a:prstGeom>
      </xdr:spPr>
    </xdr:pic>
    <xdr:clientData/>
  </xdr:twoCellAnchor>
  <xdr:twoCellAnchor editAs="oneCell">
    <xdr:from>
      <xdr:col>20</xdr:col>
      <xdr:colOff>0</xdr:colOff>
      <xdr:row>4</xdr:row>
      <xdr:rowOff>0</xdr:rowOff>
    </xdr:from>
    <xdr:to>
      <xdr:col>22</xdr:col>
      <xdr:colOff>280485</xdr:colOff>
      <xdr:row>30</xdr:row>
      <xdr:rowOff>89138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9EE9926D-B8ED-2B67-68FA-35C7AA09C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374688" y="698500"/>
          <a:ext cx="1949550" cy="4629388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3</xdr:col>
      <xdr:colOff>598328</xdr:colOff>
      <xdr:row>61</xdr:row>
      <xdr:rowOff>89138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8380C880-2A27-FCD4-694A-33090F3B4C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0063" y="6111875"/>
          <a:ext cx="2209914" cy="4629388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34</xdr:row>
      <xdr:rowOff>143917</xdr:rowOff>
    </xdr:from>
    <xdr:to>
      <xdr:col>11</xdr:col>
      <xdr:colOff>218967</xdr:colOff>
      <xdr:row>61</xdr:row>
      <xdr:rowOff>152641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3189D392-4A65-7F3E-3980-0A4261CD25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278188" y="6081167"/>
          <a:ext cx="4778376" cy="4723599"/>
        </a:xfrm>
        <a:prstGeom prst="rect">
          <a:avLst/>
        </a:prstGeom>
      </xdr:spPr>
    </xdr:pic>
    <xdr:clientData/>
  </xdr:twoCellAnchor>
  <xdr:twoCellAnchor editAs="oneCell">
    <xdr:from>
      <xdr:col>12</xdr:col>
      <xdr:colOff>611187</xdr:colOff>
      <xdr:row>35</xdr:row>
      <xdr:rowOff>0</xdr:rowOff>
    </xdr:from>
    <xdr:to>
      <xdr:col>15</xdr:col>
      <xdr:colOff>516070</xdr:colOff>
      <xdr:row>62</xdr:row>
      <xdr:rowOff>3417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A209C342-309C-59E5-4FA1-EAB966701E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667750" y="6111875"/>
          <a:ext cx="2571882" cy="4718292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35</xdr:row>
      <xdr:rowOff>0</xdr:rowOff>
    </xdr:from>
    <xdr:to>
      <xdr:col>18</xdr:col>
      <xdr:colOff>416000</xdr:colOff>
      <xdr:row>61</xdr:row>
      <xdr:rowOff>44686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591433C9-4E2C-C20B-6B96-3B3762604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961813" y="6111875"/>
          <a:ext cx="1479626" cy="4584936"/>
        </a:xfrm>
        <a:prstGeom prst="rect">
          <a:avLst/>
        </a:prstGeom>
      </xdr:spPr>
    </xdr:pic>
    <xdr:clientData/>
  </xdr:twoCellAnchor>
  <xdr:twoCellAnchor editAs="oneCell">
    <xdr:from>
      <xdr:col>20</xdr:col>
      <xdr:colOff>51092</xdr:colOff>
      <xdr:row>35</xdr:row>
      <xdr:rowOff>14598</xdr:rowOff>
    </xdr:from>
    <xdr:to>
      <xdr:col>22</xdr:col>
      <xdr:colOff>18988</xdr:colOff>
      <xdr:row>61</xdr:row>
      <xdr:rowOff>95853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A27C6B3D-FFC4-3F6C-CFBF-05DA153B6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225460" y="6145632"/>
          <a:ext cx="1632034" cy="4635738"/>
        </a:xfrm>
        <a:prstGeom prst="rect">
          <a:avLst/>
        </a:prstGeom>
      </xdr:spPr>
    </xdr:pic>
    <xdr:clientData/>
  </xdr:twoCellAnchor>
  <xdr:twoCellAnchor editAs="oneCell">
    <xdr:from>
      <xdr:col>1</xdr:col>
      <xdr:colOff>102184</xdr:colOff>
      <xdr:row>64</xdr:row>
      <xdr:rowOff>175172</xdr:rowOff>
    </xdr:from>
    <xdr:to>
      <xdr:col>2</xdr:col>
      <xdr:colOff>1033448</xdr:colOff>
      <xdr:row>91</xdr:row>
      <xdr:rowOff>138407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7F18A253-977F-47E9-D5C5-CB6C230E90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05805" y="11386206"/>
          <a:ext cx="1485976" cy="4692891"/>
        </a:xfrm>
        <a:prstGeom prst="rect">
          <a:avLst/>
        </a:prstGeom>
      </xdr:spPr>
    </xdr:pic>
    <xdr:clientData/>
  </xdr:twoCellAnchor>
  <xdr:twoCellAnchor editAs="oneCell">
    <xdr:from>
      <xdr:col>9</xdr:col>
      <xdr:colOff>138677</xdr:colOff>
      <xdr:row>64</xdr:row>
      <xdr:rowOff>160574</xdr:rowOff>
    </xdr:from>
    <xdr:to>
      <xdr:col>11</xdr:col>
      <xdr:colOff>290073</xdr:colOff>
      <xdr:row>91</xdr:row>
      <xdr:rowOff>123809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33A03BCC-E4F2-143C-D0E6-086C23B476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371895" y="11371608"/>
          <a:ext cx="1771741" cy="4692891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65</xdr:row>
      <xdr:rowOff>29196</xdr:rowOff>
    </xdr:from>
    <xdr:to>
      <xdr:col>7</xdr:col>
      <xdr:colOff>322566</xdr:colOff>
      <xdr:row>92</xdr:row>
      <xdr:rowOff>17833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A348860A-CFBA-A716-5A76-F02E1BCF6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335575" y="11415403"/>
          <a:ext cx="1994002" cy="4718292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65</xdr:row>
      <xdr:rowOff>0</xdr:rowOff>
    </xdr:from>
    <xdr:to>
      <xdr:col>14</xdr:col>
      <xdr:colOff>513332</xdr:colOff>
      <xdr:row>91</xdr:row>
      <xdr:rowOff>106657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740ED816-722F-B807-87EA-13D180B05C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9079770" y="11386207"/>
          <a:ext cx="1498677" cy="4661140"/>
        </a:xfrm>
        <a:prstGeom prst="rect">
          <a:avLst/>
        </a:prstGeom>
      </xdr:spPr>
    </xdr:pic>
    <xdr:clientData/>
  </xdr:twoCellAnchor>
  <xdr:twoCellAnchor editAs="oneCell">
    <xdr:from>
      <xdr:col>15</xdr:col>
      <xdr:colOff>29195</xdr:colOff>
      <xdr:row>65</xdr:row>
      <xdr:rowOff>7299</xdr:rowOff>
    </xdr:from>
    <xdr:to>
      <xdr:col>19</xdr:col>
      <xdr:colOff>427612</xdr:colOff>
      <xdr:row>91</xdr:row>
      <xdr:rowOff>152058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2198E28E-F891-0171-4016-5A585BD452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1152643" y="11393506"/>
          <a:ext cx="3733992" cy="46992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6" sqref="C6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36</v>
      </c>
    </row>
    <row r="2" spans="1:18" x14ac:dyDescent="0.55000000000000004">
      <c r="A2" s="1" t="s">
        <v>8</v>
      </c>
      <c r="C2" t="s">
        <v>23</v>
      </c>
    </row>
    <row r="3" spans="1:18" x14ac:dyDescent="0.55000000000000004">
      <c r="A3" s="1" t="s">
        <v>10</v>
      </c>
      <c r="C3" s="27">
        <v>100000</v>
      </c>
    </row>
    <row r="4" spans="1:18" x14ac:dyDescent="0.55000000000000004">
      <c r="A4" s="1" t="s">
        <v>11</v>
      </c>
      <c r="C4" s="27" t="s">
        <v>13</v>
      </c>
    </row>
    <row r="5" spans="1:18" ht="18.5" thickBot="1" x14ac:dyDescent="0.6">
      <c r="A5" s="1" t="s">
        <v>12</v>
      </c>
      <c r="C5" s="27" t="s">
        <v>54</v>
      </c>
    </row>
    <row r="6" spans="1:18" ht="18.5" thickBot="1" x14ac:dyDescent="0.6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80" t="s">
        <v>3</v>
      </c>
      <c r="H6" s="81"/>
      <c r="I6" s="87"/>
      <c r="J6" s="80" t="s">
        <v>24</v>
      </c>
      <c r="K6" s="81"/>
      <c r="L6" s="87"/>
      <c r="M6" s="80" t="s">
        <v>25</v>
      </c>
      <c r="N6" s="81"/>
      <c r="O6" s="87"/>
    </row>
    <row r="7" spans="1:18" ht="18.5" thickBot="1" x14ac:dyDescent="0.6">
      <c r="A7" s="25"/>
      <c r="B7" s="25" t="s">
        <v>2</v>
      </c>
      <c r="C7" s="60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8.5" thickBot="1" x14ac:dyDescent="0.6">
      <c r="A8" s="26" t="s">
        <v>9</v>
      </c>
      <c r="B8" s="10"/>
      <c r="C8" s="46"/>
      <c r="D8" s="15"/>
      <c r="E8" s="14"/>
      <c r="F8" s="16"/>
      <c r="G8" s="17">
        <v>84460</v>
      </c>
      <c r="H8" s="18">
        <v>84460</v>
      </c>
      <c r="I8" s="19">
        <v>84460</v>
      </c>
      <c r="J8" s="84" t="s">
        <v>24</v>
      </c>
      <c r="K8" s="85"/>
      <c r="L8" s="86"/>
      <c r="M8" s="84"/>
      <c r="N8" s="85"/>
      <c r="O8" s="86"/>
    </row>
    <row r="9" spans="1:18" x14ac:dyDescent="0.55000000000000004">
      <c r="A9" s="7">
        <v>1</v>
      </c>
      <c r="B9" s="21">
        <v>44264</v>
      </c>
      <c r="C9" s="47">
        <v>1</v>
      </c>
      <c r="D9" s="51">
        <v>-1</v>
      </c>
      <c r="E9" s="52">
        <v>-1</v>
      </c>
      <c r="F9" s="53">
        <v>-1</v>
      </c>
      <c r="G9" s="20">
        <f>IF(D9="","",G8+M9)</f>
        <v>81926.2</v>
      </c>
      <c r="H9" s="20">
        <f t="shared" ref="H9" si="0">IF(E9="","",H8+N9)</f>
        <v>81926.2</v>
      </c>
      <c r="I9" s="20">
        <f t="shared" ref="I9" si="1">IF(F9="","",I8+O9)</f>
        <v>81926.2</v>
      </c>
      <c r="J9" s="38">
        <f>IF(G8="","",G8*0.03)</f>
        <v>2533.7999999999997</v>
      </c>
      <c r="K9" s="39">
        <f>IF(H8="","",H8*0.03)</f>
        <v>2533.7999999999997</v>
      </c>
      <c r="L9" s="40">
        <f>IF(I8="","",I8*0.03)</f>
        <v>2533.7999999999997</v>
      </c>
      <c r="M9" s="38">
        <f>IF(D9="","",J9*D9)</f>
        <v>-2533.7999999999997</v>
      </c>
      <c r="N9" s="39">
        <f>IF(E9="","",K9*E9)</f>
        <v>-2533.7999999999997</v>
      </c>
      <c r="O9" s="40">
        <f>IF(F9="","",L9*F9)</f>
        <v>-2533.7999999999997</v>
      </c>
      <c r="P9" s="20"/>
      <c r="Q9" s="20"/>
      <c r="R9" s="20"/>
    </row>
    <row r="10" spans="1:18" x14ac:dyDescent="0.55000000000000004">
      <c r="A10" s="7">
        <v>2</v>
      </c>
      <c r="B10" s="4">
        <v>44267</v>
      </c>
      <c r="C10" s="44">
        <v>1</v>
      </c>
      <c r="D10" s="54">
        <v>-1</v>
      </c>
      <c r="E10" s="55">
        <v>-1</v>
      </c>
      <c r="F10" s="56">
        <v>-1</v>
      </c>
      <c r="G10" s="20">
        <f t="shared" ref="G10:G42" si="2">IF(D10="","",G9+M10)</f>
        <v>79468.414000000004</v>
      </c>
      <c r="H10" s="20">
        <f t="shared" ref="H10:H42" si="3">IF(E10="","",H9+N10)</f>
        <v>79468.414000000004</v>
      </c>
      <c r="I10" s="20">
        <f t="shared" ref="I10:I42" si="4">IF(F10="","",I9+O10)</f>
        <v>79468.414000000004</v>
      </c>
      <c r="J10" s="41">
        <f t="shared" ref="J10:J12" si="5">IF(G9="","",G9*0.03)</f>
        <v>2457.7859999999996</v>
      </c>
      <c r="K10" s="42">
        <f t="shared" ref="K10:K12" si="6">IF(H9="","",H9*0.03)</f>
        <v>2457.7859999999996</v>
      </c>
      <c r="L10" s="43">
        <f t="shared" ref="L10:L12" si="7">IF(I9="","",I9*0.03)</f>
        <v>2457.7859999999996</v>
      </c>
      <c r="M10" s="41">
        <f t="shared" ref="M10:M12" si="8">IF(D10="","",J10*D10)</f>
        <v>-2457.7859999999996</v>
      </c>
      <c r="N10" s="42">
        <f t="shared" ref="N10:N12" si="9">IF(E10="","",K10*E10)</f>
        <v>-2457.7859999999996</v>
      </c>
      <c r="O10" s="43">
        <f t="shared" ref="O10:O12" si="10">IF(F10="","",L10*F10)</f>
        <v>-2457.7859999999996</v>
      </c>
      <c r="P10" s="20"/>
      <c r="Q10" s="20"/>
      <c r="R10" s="20"/>
    </row>
    <row r="11" spans="1:18" x14ac:dyDescent="0.55000000000000004">
      <c r="A11" s="7">
        <v>3</v>
      </c>
      <c r="B11" s="4">
        <v>44295</v>
      </c>
      <c r="C11" s="44">
        <v>1</v>
      </c>
      <c r="D11" s="54">
        <v>-1</v>
      </c>
      <c r="E11" s="55">
        <v>-1</v>
      </c>
      <c r="F11" s="74">
        <v>-1</v>
      </c>
      <c r="G11" s="20">
        <f t="shared" si="2"/>
        <v>77084.361579999997</v>
      </c>
      <c r="H11" s="20">
        <f t="shared" si="3"/>
        <v>77084.361579999997</v>
      </c>
      <c r="I11" s="20">
        <f t="shared" si="4"/>
        <v>77084.361579999997</v>
      </c>
      <c r="J11" s="41">
        <f t="shared" si="5"/>
        <v>2384.05242</v>
      </c>
      <c r="K11" s="42">
        <f t="shared" si="6"/>
        <v>2384.05242</v>
      </c>
      <c r="L11" s="43">
        <f t="shared" si="7"/>
        <v>2384.05242</v>
      </c>
      <c r="M11" s="41">
        <f t="shared" si="8"/>
        <v>-2384.05242</v>
      </c>
      <c r="N11" s="42">
        <f t="shared" si="9"/>
        <v>-2384.05242</v>
      </c>
      <c r="O11" s="43">
        <f t="shared" si="10"/>
        <v>-2384.05242</v>
      </c>
      <c r="P11" s="20"/>
      <c r="Q11" s="20"/>
      <c r="R11" s="20"/>
    </row>
    <row r="12" spans="1:18" x14ac:dyDescent="0.55000000000000004">
      <c r="A12" s="7">
        <v>4</v>
      </c>
      <c r="B12" s="4">
        <v>44302</v>
      </c>
      <c r="C12" s="44">
        <v>1</v>
      </c>
      <c r="D12" s="54">
        <v>0</v>
      </c>
      <c r="E12" s="55">
        <v>0</v>
      </c>
      <c r="F12" s="56">
        <v>0</v>
      </c>
      <c r="G12" s="20">
        <f t="shared" si="2"/>
        <v>77084.361579999997</v>
      </c>
      <c r="H12" s="20">
        <f t="shared" si="3"/>
        <v>77084.361579999997</v>
      </c>
      <c r="I12" s="20">
        <f t="shared" si="4"/>
        <v>77084.361579999997</v>
      </c>
      <c r="J12" s="41">
        <f t="shared" si="5"/>
        <v>2312.5308473999999</v>
      </c>
      <c r="K12" s="42">
        <f t="shared" si="6"/>
        <v>2312.5308473999999</v>
      </c>
      <c r="L12" s="43">
        <f t="shared" si="7"/>
        <v>2312.5308473999999</v>
      </c>
      <c r="M12" s="41">
        <f t="shared" si="8"/>
        <v>0</v>
      </c>
      <c r="N12" s="42">
        <f t="shared" si="9"/>
        <v>0</v>
      </c>
      <c r="O12" s="43">
        <f t="shared" si="10"/>
        <v>0</v>
      </c>
      <c r="P12" s="20"/>
      <c r="Q12" s="20"/>
      <c r="R12" s="20"/>
    </row>
    <row r="13" spans="1:18" x14ac:dyDescent="0.55000000000000004">
      <c r="A13" s="7">
        <v>5</v>
      </c>
      <c r="B13" s="4">
        <v>44321</v>
      </c>
      <c r="C13" s="44">
        <v>2</v>
      </c>
      <c r="D13" s="54">
        <v>-1</v>
      </c>
      <c r="E13" s="55">
        <v>-1</v>
      </c>
      <c r="F13" s="74">
        <v>-1</v>
      </c>
      <c r="G13" s="20">
        <f t="shared" si="2"/>
        <v>74771.830732599992</v>
      </c>
      <c r="H13" s="20">
        <f t="shared" si="3"/>
        <v>74771.830732599992</v>
      </c>
      <c r="I13" s="20">
        <f t="shared" si="4"/>
        <v>74771.830732599992</v>
      </c>
      <c r="J13" s="41">
        <f t="shared" ref="J13:J58" si="11">IF(G12="","",G12*0.03)</f>
        <v>2312.5308473999999</v>
      </c>
      <c r="K13" s="42">
        <f t="shared" ref="K13:K58" si="12">IF(H12="","",H12*0.03)</f>
        <v>2312.5308473999999</v>
      </c>
      <c r="L13" s="43">
        <f t="shared" ref="L13:L58" si="13">IF(I12="","",I12*0.03)</f>
        <v>2312.5308473999999</v>
      </c>
      <c r="M13" s="41">
        <f t="shared" ref="M13:M58" si="14">IF(D13="","",J13*D13)</f>
        <v>-2312.5308473999999</v>
      </c>
      <c r="N13" s="42">
        <f t="shared" ref="N13:N58" si="15">IF(E13="","",K13*E13)</f>
        <v>-2312.5308473999999</v>
      </c>
      <c r="O13" s="43">
        <f t="shared" ref="O13:O58" si="16">IF(F13="","",L13*F13)</f>
        <v>-2312.5308473999999</v>
      </c>
      <c r="P13" s="20"/>
      <c r="Q13" s="20"/>
      <c r="R13" s="20"/>
    </row>
    <row r="14" spans="1:18" x14ac:dyDescent="0.55000000000000004">
      <c r="A14" s="7">
        <v>6</v>
      </c>
      <c r="B14" s="4">
        <v>44323</v>
      </c>
      <c r="C14" s="44">
        <v>1</v>
      </c>
      <c r="D14" s="54">
        <v>1.27</v>
      </c>
      <c r="E14" s="55">
        <v>1.5</v>
      </c>
      <c r="F14" s="56">
        <v>2</v>
      </c>
      <c r="G14" s="20">
        <f t="shared" si="2"/>
        <v>77620.637483512051</v>
      </c>
      <c r="H14" s="20">
        <f t="shared" si="3"/>
        <v>78136.563115566998</v>
      </c>
      <c r="I14" s="20">
        <f t="shared" si="4"/>
        <v>79258.14057655599</v>
      </c>
      <c r="J14" s="41">
        <f t="shared" si="11"/>
        <v>2243.1549219779995</v>
      </c>
      <c r="K14" s="42">
        <f t="shared" si="12"/>
        <v>2243.1549219779995</v>
      </c>
      <c r="L14" s="43">
        <f t="shared" si="13"/>
        <v>2243.1549219779995</v>
      </c>
      <c r="M14" s="41">
        <f t="shared" si="14"/>
        <v>2848.8067509120592</v>
      </c>
      <c r="N14" s="42">
        <f t="shared" si="15"/>
        <v>3364.7323829669995</v>
      </c>
      <c r="O14" s="43">
        <f t="shared" si="16"/>
        <v>4486.309843955999</v>
      </c>
      <c r="P14" s="20"/>
      <c r="Q14" s="20"/>
      <c r="R14" s="20"/>
    </row>
    <row r="15" spans="1:18" x14ac:dyDescent="0.55000000000000004">
      <c r="A15" s="7">
        <v>7</v>
      </c>
      <c r="B15" s="4">
        <v>44328</v>
      </c>
      <c r="C15" s="44">
        <v>1</v>
      </c>
      <c r="D15" s="54">
        <v>1.27</v>
      </c>
      <c r="E15" s="55">
        <v>1.5</v>
      </c>
      <c r="F15" s="56">
        <v>2</v>
      </c>
      <c r="G15" s="20">
        <f t="shared" si="2"/>
        <v>80577.983771633866</v>
      </c>
      <c r="H15" s="20">
        <f t="shared" si="3"/>
        <v>81652.708455767512</v>
      </c>
      <c r="I15" s="20">
        <f t="shared" si="4"/>
        <v>84013.629011149344</v>
      </c>
      <c r="J15" s="41">
        <f t="shared" si="11"/>
        <v>2328.6191245053615</v>
      </c>
      <c r="K15" s="42">
        <f t="shared" si="12"/>
        <v>2344.09689346701</v>
      </c>
      <c r="L15" s="43">
        <f t="shared" si="13"/>
        <v>2377.7442172966798</v>
      </c>
      <c r="M15" s="41">
        <f t="shared" si="14"/>
        <v>2957.3462881218093</v>
      </c>
      <c r="N15" s="42">
        <f t="shared" si="15"/>
        <v>3516.145340200515</v>
      </c>
      <c r="O15" s="43">
        <f t="shared" si="16"/>
        <v>4755.4884345933597</v>
      </c>
      <c r="P15" s="20"/>
      <c r="Q15" s="20"/>
      <c r="R15" s="20"/>
    </row>
    <row r="16" spans="1:18" x14ac:dyDescent="0.55000000000000004">
      <c r="A16" s="7">
        <v>8</v>
      </c>
      <c r="B16" s="4">
        <v>44333</v>
      </c>
      <c r="C16" s="44">
        <v>1</v>
      </c>
      <c r="D16" s="54">
        <v>1.27</v>
      </c>
      <c r="E16" s="55">
        <v>1.5</v>
      </c>
      <c r="F16" s="56">
        <v>2</v>
      </c>
      <c r="G16" s="20">
        <f t="shared" si="2"/>
        <v>83648.004953333118</v>
      </c>
      <c r="H16" s="20">
        <f t="shared" si="3"/>
        <v>85327.080336277053</v>
      </c>
      <c r="I16" s="20">
        <f t="shared" si="4"/>
        <v>89054.446751818308</v>
      </c>
      <c r="J16" s="41">
        <f t="shared" si="11"/>
        <v>2417.3395131490161</v>
      </c>
      <c r="K16" s="42">
        <f t="shared" si="12"/>
        <v>2449.5812536730255</v>
      </c>
      <c r="L16" s="43">
        <f t="shared" si="13"/>
        <v>2520.4088703344801</v>
      </c>
      <c r="M16" s="41">
        <f t="shared" si="14"/>
        <v>3070.0211816992505</v>
      </c>
      <c r="N16" s="42">
        <f t="shared" si="15"/>
        <v>3674.3718805095382</v>
      </c>
      <c r="O16" s="43">
        <f t="shared" si="16"/>
        <v>5040.8177406689601</v>
      </c>
      <c r="P16" s="20"/>
      <c r="Q16" s="20"/>
      <c r="R16" s="20"/>
    </row>
    <row r="17" spans="1:18" x14ac:dyDescent="0.55000000000000004">
      <c r="A17" s="7">
        <v>9</v>
      </c>
      <c r="B17" s="4">
        <v>44337</v>
      </c>
      <c r="C17" s="44">
        <v>2</v>
      </c>
      <c r="D17" s="54">
        <v>0</v>
      </c>
      <c r="E17" s="55">
        <v>0</v>
      </c>
      <c r="F17" s="56">
        <v>0</v>
      </c>
      <c r="G17" s="20">
        <f t="shared" si="2"/>
        <v>83648.004953333118</v>
      </c>
      <c r="H17" s="20">
        <f t="shared" si="3"/>
        <v>85327.080336277053</v>
      </c>
      <c r="I17" s="20">
        <f t="shared" si="4"/>
        <v>89054.446751818308</v>
      </c>
      <c r="J17" s="41">
        <f t="shared" si="11"/>
        <v>2509.4401485999933</v>
      </c>
      <c r="K17" s="42">
        <f t="shared" si="12"/>
        <v>2559.8124100883115</v>
      </c>
      <c r="L17" s="43">
        <f t="shared" si="13"/>
        <v>2671.6334025545493</v>
      </c>
      <c r="M17" s="41">
        <f t="shared" si="14"/>
        <v>0</v>
      </c>
      <c r="N17" s="42">
        <f t="shared" si="15"/>
        <v>0</v>
      </c>
      <c r="O17" s="43">
        <f t="shared" si="16"/>
        <v>0</v>
      </c>
      <c r="P17" s="20"/>
      <c r="Q17" s="20"/>
      <c r="R17" s="20"/>
    </row>
    <row r="18" spans="1:18" x14ac:dyDescent="0.55000000000000004">
      <c r="A18" s="7">
        <v>10</v>
      </c>
      <c r="B18" s="4">
        <v>44343</v>
      </c>
      <c r="C18" s="44">
        <v>2</v>
      </c>
      <c r="D18" s="54">
        <v>0</v>
      </c>
      <c r="E18" s="55">
        <v>0</v>
      </c>
      <c r="F18" s="56">
        <v>0</v>
      </c>
      <c r="G18" s="20">
        <f t="shared" si="2"/>
        <v>83648.004953333118</v>
      </c>
      <c r="H18" s="20">
        <f t="shared" si="3"/>
        <v>85327.080336277053</v>
      </c>
      <c r="I18" s="20">
        <f t="shared" si="4"/>
        <v>89054.446751818308</v>
      </c>
      <c r="J18" s="41">
        <f t="shared" si="11"/>
        <v>2509.4401485999933</v>
      </c>
      <c r="K18" s="42">
        <f t="shared" si="12"/>
        <v>2559.8124100883115</v>
      </c>
      <c r="L18" s="43">
        <f t="shared" si="13"/>
        <v>2671.6334025545493</v>
      </c>
      <c r="M18" s="41">
        <f t="shared" si="14"/>
        <v>0</v>
      </c>
      <c r="N18" s="42">
        <f t="shared" si="15"/>
        <v>0</v>
      </c>
      <c r="O18" s="43">
        <f t="shared" si="16"/>
        <v>0</v>
      </c>
      <c r="P18" s="20"/>
      <c r="Q18" s="20"/>
      <c r="R18" s="20"/>
    </row>
    <row r="19" spans="1:18" x14ac:dyDescent="0.55000000000000004">
      <c r="A19" s="7">
        <v>11</v>
      </c>
      <c r="B19" s="4">
        <v>44363</v>
      </c>
      <c r="C19" s="44">
        <v>2</v>
      </c>
      <c r="D19" s="54">
        <v>1.27</v>
      </c>
      <c r="E19" s="55">
        <v>1.5</v>
      </c>
      <c r="F19" s="56">
        <v>2</v>
      </c>
      <c r="G19" s="20">
        <f t="shared" si="2"/>
        <v>86834.993942055109</v>
      </c>
      <c r="H19" s="20">
        <f t="shared" si="3"/>
        <v>89166.798951409524</v>
      </c>
      <c r="I19" s="20">
        <f t="shared" si="4"/>
        <v>94397.713556927411</v>
      </c>
      <c r="J19" s="41">
        <f t="shared" si="11"/>
        <v>2509.4401485999933</v>
      </c>
      <c r="K19" s="42">
        <f t="shared" si="12"/>
        <v>2559.8124100883115</v>
      </c>
      <c r="L19" s="43">
        <f t="shared" si="13"/>
        <v>2671.6334025545493</v>
      </c>
      <c r="M19" s="41">
        <f t="shared" si="14"/>
        <v>3186.9889887219915</v>
      </c>
      <c r="N19" s="42">
        <f t="shared" si="15"/>
        <v>3839.7186151324672</v>
      </c>
      <c r="O19" s="43">
        <f t="shared" si="16"/>
        <v>5343.2668051090986</v>
      </c>
      <c r="P19" s="20"/>
      <c r="Q19" s="20"/>
      <c r="R19" s="20"/>
    </row>
    <row r="20" spans="1:18" x14ac:dyDescent="0.55000000000000004">
      <c r="A20" s="7">
        <v>12</v>
      </c>
      <c r="B20" s="4">
        <v>44389</v>
      </c>
      <c r="C20" s="44">
        <v>1</v>
      </c>
      <c r="D20" s="54">
        <v>1.27</v>
      </c>
      <c r="E20" s="55">
        <v>0</v>
      </c>
      <c r="F20" s="56">
        <v>0</v>
      </c>
      <c r="G20" s="20">
        <f t="shared" si="2"/>
        <v>90143.40721124741</v>
      </c>
      <c r="H20" s="20">
        <f t="shared" si="3"/>
        <v>89166.798951409524</v>
      </c>
      <c r="I20" s="20">
        <f t="shared" si="4"/>
        <v>94397.713556927411</v>
      </c>
      <c r="J20" s="41">
        <f t="shared" si="11"/>
        <v>2605.0498182616534</v>
      </c>
      <c r="K20" s="42">
        <f t="shared" si="12"/>
        <v>2675.0039685422857</v>
      </c>
      <c r="L20" s="43">
        <f t="shared" si="13"/>
        <v>2831.9314067078221</v>
      </c>
      <c r="M20" s="41">
        <f t="shared" si="14"/>
        <v>3308.4132691923</v>
      </c>
      <c r="N20" s="42">
        <f t="shared" si="15"/>
        <v>0</v>
      </c>
      <c r="O20" s="43">
        <f t="shared" si="16"/>
        <v>0</v>
      </c>
      <c r="P20" s="20"/>
      <c r="Q20" s="20"/>
      <c r="R20" s="20"/>
    </row>
    <row r="21" spans="1:18" x14ac:dyDescent="0.55000000000000004">
      <c r="A21" s="7">
        <v>13</v>
      </c>
      <c r="B21" s="4">
        <v>44400</v>
      </c>
      <c r="C21" s="44">
        <v>1</v>
      </c>
      <c r="D21" s="54">
        <v>-1</v>
      </c>
      <c r="E21" s="55">
        <v>-1</v>
      </c>
      <c r="F21" s="56">
        <v>-1</v>
      </c>
      <c r="G21" s="20">
        <f t="shared" si="2"/>
        <v>87439.104994909983</v>
      </c>
      <c r="H21" s="20">
        <f t="shared" si="3"/>
        <v>86491.794982867243</v>
      </c>
      <c r="I21" s="20">
        <f t="shared" si="4"/>
        <v>91565.782150219587</v>
      </c>
      <c r="J21" s="41">
        <f t="shared" si="11"/>
        <v>2704.3022163374221</v>
      </c>
      <c r="K21" s="42">
        <f t="shared" si="12"/>
        <v>2675.0039685422857</v>
      </c>
      <c r="L21" s="43">
        <f t="shared" si="13"/>
        <v>2831.9314067078221</v>
      </c>
      <c r="M21" s="41">
        <f t="shared" si="14"/>
        <v>-2704.3022163374221</v>
      </c>
      <c r="N21" s="42">
        <f t="shared" si="15"/>
        <v>-2675.0039685422857</v>
      </c>
      <c r="O21" s="43">
        <f t="shared" si="16"/>
        <v>-2831.9314067078221</v>
      </c>
      <c r="P21" s="20"/>
      <c r="Q21" s="20"/>
      <c r="R21" s="20"/>
    </row>
    <row r="22" spans="1:18" x14ac:dyDescent="0.55000000000000004">
      <c r="A22" s="7">
        <v>14</v>
      </c>
      <c r="B22" s="4">
        <v>44407</v>
      </c>
      <c r="C22" s="44">
        <v>1</v>
      </c>
      <c r="D22" s="54">
        <v>0</v>
      </c>
      <c r="E22" s="55">
        <v>0</v>
      </c>
      <c r="F22" s="56">
        <v>0</v>
      </c>
      <c r="G22" s="20">
        <f t="shared" si="2"/>
        <v>87439.104994909983</v>
      </c>
      <c r="H22" s="20">
        <f t="shared" si="3"/>
        <v>86491.794982867243</v>
      </c>
      <c r="I22" s="20">
        <f t="shared" si="4"/>
        <v>91565.782150219587</v>
      </c>
      <c r="J22" s="41">
        <f t="shared" si="11"/>
        <v>2623.1731498472996</v>
      </c>
      <c r="K22" s="42">
        <f t="shared" si="12"/>
        <v>2594.7538494860173</v>
      </c>
      <c r="L22" s="43">
        <f t="shared" si="13"/>
        <v>2746.9734645065873</v>
      </c>
      <c r="M22" s="41">
        <f t="shared" si="14"/>
        <v>0</v>
      </c>
      <c r="N22" s="42">
        <f t="shared" si="15"/>
        <v>0</v>
      </c>
      <c r="O22" s="43">
        <f t="shared" si="16"/>
        <v>0</v>
      </c>
      <c r="P22" s="20"/>
      <c r="Q22" s="20"/>
      <c r="R22" s="20"/>
    </row>
    <row r="23" spans="1:18" x14ac:dyDescent="0.55000000000000004">
      <c r="A23" s="7">
        <v>15</v>
      </c>
      <c r="B23" s="4">
        <v>44439</v>
      </c>
      <c r="C23" s="44">
        <v>1</v>
      </c>
      <c r="D23" s="54">
        <v>1.27</v>
      </c>
      <c r="E23" s="55">
        <v>1.5</v>
      </c>
      <c r="F23" s="74">
        <v>2</v>
      </c>
      <c r="G23" s="20">
        <f t="shared" si="2"/>
        <v>90770.534895216057</v>
      </c>
      <c r="H23" s="20">
        <f t="shared" si="3"/>
        <v>90383.925757096265</v>
      </c>
      <c r="I23" s="20">
        <f t="shared" si="4"/>
        <v>97059.729079232755</v>
      </c>
      <c r="J23" s="41">
        <f t="shared" si="11"/>
        <v>2623.1731498472996</v>
      </c>
      <c r="K23" s="42">
        <f t="shared" si="12"/>
        <v>2594.7538494860173</v>
      </c>
      <c r="L23" s="43">
        <f t="shared" si="13"/>
        <v>2746.9734645065873</v>
      </c>
      <c r="M23" s="41">
        <f t="shared" si="14"/>
        <v>3331.4299003060705</v>
      </c>
      <c r="N23" s="42">
        <f t="shared" si="15"/>
        <v>3892.130774229026</v>
      </c>
      <c r="O23" s="43">
        <f t="shared" si="16"/>
        <v>5493.9469290131747</v>
      </c>
      <c r="P23" s="20"/>
      <c r="Q23" s="20"/>
      <c r="R23" s="20"/>
    </row>
    <row r="24" spans="1:18" x14ac:dyDescent="0.55000000000000004">
      <c r="A24" s="7">
        <v>16</v>
      </c>
      <c r="B24" s="4"/>
      <c r="C24" s="44"/>
      <c r="D24" s="54"/>
      <c r="E24" s="55"/>
      <c r="F24" s="56"/>
      <c r="G24" s="20" t="str">
        <f t="shared" si="2"/>
        <v/>
      </c>
      <c r="H24" s="20" t="str">
        <f t="shared" si="3"/>
        <v/>
      </c>
      <c r="I24" s="20" t="str">
        <f t="shared" si="4"/>
        <v/>
      </c>
      <c r="J24" s="41">
        <f t="shared" si="11"/>
        <v>2723.1160468564817</v>
      </c>
      <c r="K24" s="42">
        <f t="shared" si="12"/>
        <v>2711.517772712888</v>
      </c>
      <c r="L24" s="43">
        <f t="shared" si="13"/>
        <v>2911.7918723769826</v>
      </c>
      <c r="M24" s="41" t="str">
        <f t="shared" si="14"/>
        <v/>
      </c>
      <c r="N24" s="42" t="str">
        <f t="shared" si="15"/>
        <v/>
      </c>
      <c r="O24" s="43" t="str">
        <f t="shared" si="16"/>
        <v/>
      </c>
      <c r="P24" s="20"/>
      <c r="Q24" s="20"/>
      <c r="R24" s="20"/>
    </row>
    <row r="25" spans="1:18" x14ac:dyDescent="0.55000000000000004">
      <c r="A25" s="7">
        <v>17</v>
      </c>
      <c r="B25" s="4"/>
      <c r="C25" s="44"/>
      <c r="D25" s="54"/>
      <c r="E25" s="55"/>
      <c r="F25" s="56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 t="str">
        <f t="shared" si="11"/>
        <v/>
      </c>
      <c r="K25" s="42" t="str">
        <f t="shared" si="12"/>
        <v/>
      </c>
      <c r="L25" s="43" t="str">
        <f t="shared" si="13"/>
        <v/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55000000000000004">
      <c r="A26" s="7">
        <v>18</v>
      </c>
      <c r="B26" s="4"/>
      <c r="C26" s="44"/>
      <c r="D26" s="54"/>
      <c r="E26" s="55"/>
      <c r="F26" s="56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55000000000000004">
      <c r="A27" s="7">
        <v>19</v>
      </c>
      <c r="B27" s="4"/>
      <c r="C27" s="44"/>
      <c r="D27" s="54"/>
      <c r="E27" s="55"/>
      <c r="F27" s="56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55000000000000004">
      <c r="A28" s="7">
        <v>20</v>
      </c>
      <c r="B28" s="4"/>
      <c r="C28" s="44"/>
      <c r="D28" s="54"/>
      <c r="E28" s="55"/>
      <c r="F28" s="56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55000000000000004">
      <c r="A29" s="7">
        <v>21</v>
      </c>
      <c r="B29" s="4"/>
      <c r="C29" s="44"/>
      <c r="D29" s="54"/>
      <c r="E29" s="55"/>
      <c r="F29" s="74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55000000000000004">
      <c r="A30" s="7">
        <v>22</v>
      </c>
      <c r="B30" s="4"/>
      <c r="C30" s="44"/>
      <c r="D30" s="54"/>
      <c r="E30" s="55"/>
      <c r="F30" s="74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55000000000000004">
      <c r="A31" s="7">
        <v>23</v>
      </c>
      <c r="B31" s="4"/>
      <c r="C31" s="44"/>
      <c r="D31" s="54"/>
      <c r="E31" s="55"/>
      <c r="F31" s="56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55000000000000004">
      <c r="A32" s="7">
        <v>24</v>
      </c>
      <c r="B32" s="4"/>
      <c r="C32" s="44"/>
      <c r="D32" s="54"/>
      <c r="E32" s="55"/>
      <c r="F32" s="56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5500000000000000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5500000000000000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5500000000000000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5500000000000000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5500000000000000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5500000000000000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5500000000000000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5500000000000000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5500000000000000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5500000000000000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5500000000000000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5500000000000000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5500000000000000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5500000000000000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5500000000000000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5500000000000000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5500000000000000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5500000000000000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5500000000000000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5500000000000000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5500000000000000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5500000000000000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5500000000000000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5500000000000000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5500000000000000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8.5" thickBot="1" x14ac:dyDescent="0.6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8.5" thickBot="1" x14ac:dyDescent="0.6">
      <c r="A59" s="7"/>
      <c r="B59" s="88" t="s">
        <v>5</v>
      </c>
      <c r="C59" s="89"/>
      <c r="D59" s="1">
        <f>COUNTIF(D9:D58,1.27)</f>
        <v>6</v>
      </c>
      <c r="E59" s="1">
        <f>COUNTIF(E9:E58,1.5)</f>
        <v>5</v>
      </c>
      <c r="F59" s="6">
        <f>COUNTIF(F9:F58,2)</f>
        <v>5</v>
      </c>
      <c r="G59" s="66">
        <f>M59+G8</f>
        <v>90770.534895216057</v>
      </c>
      <c r="H59" s="18">
        <f>N59+H8</f>
        <v>90383.925757096265</v>
      </c>
      <c r="I59" s="19">
        <f>O59+I8</f>
        <v>97059.729079232769</v>
      </c>
      <c r="J59" s="63" t="s">
        <v>32</v>
      </c>
      <c r="K59" s="64">
        <f>B58-B9</f>
        <v>-44264</v>
      </c>
      <c r="L59" s="65" t="s">
        <v>33</v>
      </c>
      <c r="M59" s="75">
        <f>SUM(M9:M58)</f>
        <v>6310.5348952160602</v>
      </c>
      <c r="N59" s="76">
        <f>SUM(N9:N58)</f>
        <v>5923.9257570962609</v>
      </c>
      <c r="O59" s="77">
        <f>SUM(O9:O58)</f>
        <v>12599.729079232769</v>
      </c>
    </row>
    <row r="60" spans="1:15" ht="18.5" thickBot="1" x14ac:dyDescent="0.6">
      <c r="A60" s="7"/>
      <c r="B60" s="82" t="s">
        <v>6</v>
      </c>
      <c r="C60" s="83"/>
      <c r="D60" s="1">
        <f>COUNTIF(D9:D58,-1)</f>
        <v>5</v>
      </c>
      <c r="E60" s="1">
        <f>COUNTIF(E9:E58,-1)</f>
        <v>5</v>
      </c>
      <c r="F60" s="6">
        <f>COUNTIF(F9:F58,-1)</f>
        <v>5</v>
      </c>
      <c r="G60" s="80" t="s">
        <v>31</v>
      </c>
      <c r="H60" s="81"/>
      <c r="I60" s="87"/>
      <c r="J60" s="80" t="s">
        <v>34</v>
      </c>
      <c r="K60" s="81"/>
      <c r="L60" s="87"/>
      <c r="M60" s="7"/>
      <c r="O60" s="3"/>
    </row>
    <row r="61" spans="1:15" ht="18.5" thickBot="1" x14ac:dyDescent="0.6">
      <c r="A61" s="7"/>
      <c r="B61" s="82" t="s">
        <v>35</v>
      </c>
      <c r="C61" s="83"/>
      <c r="D61" s="1">
        <f>COUNTIF(D9:D58,0)</f>
        <v>4</v>
      </c>
      <c r="E61" s="1">
        <f>COUNTIF(E9:E58,0)</f>
        <v>5</v>
      </c>
      <c r="F61" s="1">
        <f>COUNTIF(F9:F58,0)</f>
        <v>5</v>
      </c>
      <c r="G61" s="70">
        <f>G59/G8</f>
        <v>1.0747162549753262</v>
      </c>
      <c r="H61" s="71">
        <f t="shared" ref="H61" si="21">H59/H8</f>
        <v>1.0701388320754945</v>
      </c>
      <c r="I61" s="72">
        <f>I59/I8</f>
        <v>1.1491798375471556</v>
      </c>
      <c r="J61" s="61">
        <f>(G61-100%)*30/K59</f>
        <v>-5.0639066719225231E-5</v>
      </c>
      <c r="K61" s="61">
        <f>(H61-100%)*30/K59</f>
        <v>-4.7536710696386141E-5</v>
      </c>
      <c r="L61" s="62">
        <f>(I61-100%)*30/K59</f>
        <v>-1.0110688429456596E-4</v>
      </c>
      <c r="M61" s="8"/>
      <c r="N61" s="2"/>
      <c r="O61" s="9"/>
    </row>
    <row r="62" spans="1:15" ht="18.5" thickBot="1" x14ac:dyDescent="0.6">
      <c r="B62" s="80" t="s">
        <v>4</v>
      </c>
      <c r="C62" s="81"/>
      <c r="D62" s="73">
        <f t="shared" ref="D62:E62" si="22">D59/(D59+D60+D61)</f>
        <v>0.4</v>
      </c>
      <c r="E62" s="68">
        <f t="shared" si="22"/>
        <v>0.33333333333333331</v>
      </c>
      <c r="F62" s="69">
        <f>F59/(F59+F60+F61)</f>
        <v>0.33333333333333331</v>
      </c>
    </row>
    <row r="64" spans="1:15" x14ac:dyDescent="0.5500000000000000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V64"/>
  <sheetViews>
    <sheetView topLeftCell="E25" zoomScale="87" zoomScaleNormal="87" workbookViewId="0">
      <selection activeCell="Q65" sqref="Q65"/>
    </sheetView>
  </sheetViews>
  <sheetFormatPr defaultColWidth="8.08203125" defaultRowHeight="14" x14ac:dyDescent="0.55000000000000004"/>
  <cols>
    <col min="1" max="1" width="6.58203125" style="50" customWidth="1"/>
    <col min="2" max="2" width="7.25" style="49" customWidth="1"/>
    <col min="3" max="3" width="13.75" style="49" bestFit="1" customWidth="1"/>
    <col min="4" max="6" width="8.08203125" style="49"/>
    <col min="7" max="7" width="13.9140625" style="49" bestFit="1" customWidth="1"/>
    <col min="8" max="10" width="8.08203125" style="49"/>
    <col min="11" max="11" width="13.25" style="49" customWidth="1"/>
    <col min="12" max="13" width="8.08203125" style="49"/>
    <col min="14" max="14" width="12.9140625" style="49" bestFit="1" customWidth="1"/>
    <col min="15" max="15" width="13.9140625" style="49" bestFit="1" customWidth="1"/>
    <col min="16" max="16" width="8.08203125" style="49"/>
    <col min="17" max="17" width="13.75" style="49" bestFit="1" customWidth="1"/>
    <col min="18" max="18" width="13.9140625" style="49" bestFit="1" customWidth="1"/>
    <col min="19" max="21" width="8.08203125" style="49"/>
    <col min="22" max="22" width="13.75" style="49" bestFit="1" customWidth="1"/>
    <col min="23" max="256" width="8.08203125" style="49"/>
    <col min="257" max="257" width="6.58203125" style="49" customWidth="1"/>
    <col min="258" max="258" width="7.25" style="49" customWidth="1"/>
    <col min="259" max="512" width="8.08203125" style="49"/>
    <col min="513" max="513" width="6.58203125" style="49" customWidth="1"/>
    <col min="514" max="514" width="7.25" style="49" customWidth="1"/>
    <col min="515" max="768" width="8.08203125" style="49"/>
    <col min="769" max="769" width="6.58203125" style="49" customWidth="1"/>
    <col min="770" max="770" width="7.25" style="49" customWidth="1"/>
    <col min="771" max="1024" width="8.08203125" style="49"/>
    <col min="1025" max="1025" width="6.58203125" style="49" customWidth="1"/>
    <col min="1026" max="1026" width="7.25" style="49" customWidth="1"/>
    <col min="1027" max="1280" width="8.08203125" style="49"/>
    <col min="1281" max="1281" width="6.58203125" style="49" customWidth="1"/>
    <col min="1282" max="1282" width="7.25" style="49" customWidth="1"/>
    <col min="1283" max="1536" width="8.08203125" style="49"/>
    <col min="1537" max="1537" width="6.58203125" style="49" customWidth="1"/>
    <col min="1538" max="1538" width="7.25" style="49" customWidth="1"/>
    <col min="1539" max="1792" width="8.08203125" style="49"/>
    <col min="1793" max="1793" width="6.58203125" style="49" customWidth="1"/>
    <col min="1794" max="1794" width="7.25" style="49" customWidth="1"/>
    <col min="1795" max="2048" width="8.08203125" style="49"/>
    <col min="2049" max="2049" width="6.58203125" style="49" customWidth="1"/>
    <col min="2050" max="2050" width="7.25" style="49" customWidth="1"/>
    <col min="2051" max="2304" width="8.08203125" style="49"/>
    <col min="2305" max="2305" width="6.58203125" style="49" customWidth="1"/>
    <col min="2306" max="2306" width="7.25" style="49" customWidth="1"/>
    <col min="2307" max="2560" width="8.08203125" style="49"/>
    <col min="2561" max="2561" width="6.58203125" style="49" customWidth="1"/>
    <col min="2562" max="2562" width="7.25" style="49" customWidth="1"/>
    <col min="2563" max="2816" width="8.08203125" style="49"/>
    <col min="2817" max="2817" width="6.58203125" style="49" customWidth="1"/>
    <col min="2818" max="2818" width="7.25" style="49" customWidth="1"/>
    <col min="2819" max="3072" width="8.08203125" style="49"/>
    <col min="3073" max="3073" width="6.58203125" style="49" customWidth="1"/>
    <col min="3074" max="3074" width="7.25" style="49" customWidth="1"/>
    <col min="3075" max="3328" width="8.08203125" style="49"/>
    <col min="3329" max="3329" width="6.58203125" style="49" customWidth="1"/>
    <col min="3330" max="3330" width="7.25" style="49" customWidth="1"/>
    <col min="3331" max="3584" width="8.08203125" style="49"/>
    <col min="3585" max="3585" width="6.58203125" style="49" customWidth="1"/>
    <col min="3586" max="3586" width="7.25" style="49" customWidth="1"/>
    <col min="3587" max="3840" width="8.08203125" style="49"/>
    <col min="3841" max="3841" width="6.58203125" style="49" customWidth="1"/>
    <col min="3842" max="3842" width="7.25" style="49" customWidth="1"/>
    <col min="3843" max="4096" width="8.08203125" style="49"/>
    <col min="4097" max="4097" width="6.58203125" style="49" customWidth="1"/>
    <col min="4098" max="4098" width="7.25" style="49" customWidth="1"/>
    <col min="4099" max="4352" width="8.08203125" style="49"/>
    <col min="4353" max="4353" width="6.58203125" style="49" customWidth="1"/>
    <col min="4354" max="4354" width="7.25" style="49" customWidth="1"/>
    <col min="4355" max="4608" width="8.08203125" style="49"/>
    <col min="4609" max="4609" width="6.58203125" style="49" customWidth="1"/>
    <col min="4610" max="4610" width="7.25" style="49" customWidth="1"/>
    <col min="4611" max="4864" width="8.08203125" style="49"/>
    <col min="4865" max="4865" width="6.58203125" style="49" customWidth="1"/>
    <col min="4866" max="4866" width="7.25" style="49" customWidth="1"/>
    <col min="4867" max="5120" width="8.08203125" style="49"/>
    <col min="5121" max="5121" width="6.58203125" style="49" customWidth="1"/>
    <col min="5122" max="5122" width="7.25" style="49" customWidth="1"/>
    <col min="5123" max="5376" width="8.08203125" style="49"/>
    <col min="5377" max="5377" width="6.58203125" style="49" customWidth="1"/>
    <col min="5378" max="5378" width="7.25" style="49" customWidth="1"/>
    <col min="5379" max="5632" width="8.08203125" style="49"/>
    <col min="5633" max="5633" width="6.58203125" style="49" customWidth="1"/>
    <col min="5634" max="5634" width="7.25" style="49" customWidth="1"/>
    <col min="5635" max="5888" width="8.08203125" style="49"/>
    <col min="5889" max="5889" width="6.58203125" style="49" customWidth="1"/>
    <col min="5890" max="5890" width="7.25" style="49" customWidth="1"/>
    <col min="5891" max="6144" width="8.08203125" style="49"/>
    <col min="6145" max="6145" width="6.58203125" style="49" customWidth="1"/>
    <col min="6146" max="6146" width="7.25" style="49" customWidth="1"/>
    <col min="6147" max="6400" width="8.08203125" style="49"/>
    <col min="6401" max="6401" width="6.58203125" style="49" customWidth="1"/>
    <col min="6402" max="6402" width="7.25" style="49" customWidth="1"/>
    <col min="6403" max="6656" width="8.08203125" style="49"/>
    <col min="6657" max="6657" width="6.58203125" style="49" customWidth="1"/>
    <col min="6658" max="6658" width="7.25" style="49" customWidth="1"/>
    <col min="6659" max="6912" width="8.08203125" style="49"/>
    <col min="6913" max="6913" width="6.58203125" style="49" customWidth="1"/>
    <col min="6914" max="6914" width="7.25" style="49" customWidth="1"/>
    <col min="6915" max="7168" width="8.08203125" style="49"/>
    <col min="7169" max="7169" width="6.58203125" style="49" customWidth="1"/>
    <col min="7170" max="7170" width="7.25" style="49" customWidth="1"/>
    <col min="7171" max="7424" width="8.08203125" style="49"/>
    <col min="7425" max="7425" width="6.58203125" style="49" customWidth="1"/>
    <col min="7426" max="7426" width="7.25" style="49" customWidth="1"/>
    <col min="7427" max="7680" width="8.08203125" style="49"/>
    <col min="7681" max="7681" width="6.58203125" style="49" customWidth="1"/>
    <col min="7682" max="7682" width="7.25" style="49" customWidth="1"/>
    <col min="7683" max="7936" width="8.08203125" style="49"/>
    <col min="7937" max="7937" width="6.58203125" style="49" customWidth="1"/>
    <col min="7938" max="7938" width="7.25" style="49" customWidth="1"/>
    <col min="7939" max="8192" width="8.08203125" style="49"/>
    <col min="8193" max="8193" width="6.58203125" style="49" customWidth="1"/>
    <col min="8194" max="8194" width="7.25" style="49" customWidth="1"/>
    <col min="8195" max="8448" width="8.08203125" style="49"/>
    <col min="8449" max="8449" width="6.58203125" style="49" customWidth="1"/>
    <col min="8450" max="8450" width="7.25" style="49" customWidth="1"/>
    <col min="8451" max="8704" width="8.08203125" style="49"/>
    <col min="8705" max="8705" width="6.58203125" style="49" customWidth="1"/>
    <col min="8706" max="8706" width="7.25" style="49" customWidth="1"/>
    <col min="8707" max="8960" width="8.08203125" style="49"/>
    <col min="8961" max="8961" width="6.58203125" style="49" customWidth="1"/>
    <col min="8962" max="8962" width="7.25" style="49" customWidth="1"/>
    <col min="8963" max="9216" width="8.08203125" style="49"/>
    <col min="9217" max="9217" width="6.58203125" style="49" customWidth="1"/>
    <col min="9218" max="9218" width="7.25" style="49" customWidth="1"/>
    <col min="9219" max="9472" width="8.08203125" style="49"/>
    <col min="9473" max="9473" width="6.58203125" style="49" customWidth="1"/>
    <col min="9474" max="9474" width="7.25" style="49" customWidth="1"/>
    <col min="9475" max="9728" width="8.08203125" style="49"/>
    <col min="9729" max="9729" width="6.58203125" style="49" customWidth="1"/>
    <col min="9730" max="9730" width="7.25" style="49" customWidth="1"/>
    <col min="9731" max="9984" width="8.08203125" style="49"/>
    <col min="9985" max="9985" width="6.58203125" style="49" customWidth="1"/>
    <col min="9986" max="9986" width="7.25" style="49" customWidth="1"/>
    <col min="9987" max="10240" width="8.08203125" style="49"/>
    <col min="10241" max="10241" width="6.58203125" style="49" customWidth="1"/>
    <col min="10242" max="10242" width="7.25" style="49" customWidth="1"/>
    <col min="10243" max="10496" width="8.08203125" style="49"/>
    <col min="10497" max="10497" width="6.58203125" style="49" customWidth="1"/>
    <col min="10498" max="10498" width="7.25" style="49" customWidth="1"/>
    <col min="10499" max="10752" width="8.08203125" style="49"/>
    <col min="10753" max="10753" width="6.58203125" style="49" customWidth="1"/>
    <col min="10754" max="10754" width="7.25" style="49" customWidth="1"/>
    <col min="10755" max="11008" width="8.08203125" style="49"/>
    <col min="11009" max="11009" width="6.58203125" style="49" customWidth="1"/>
    <col min="11010" max="11010" width="7.25" style="49" customWidth="1"/>
    <col min="11011" max="11264" width="8.08203125" style="49"/>
    <col min="11265" max="11265" width="6.58203125" style="49" customWidth="1"/>
    <col min="11266" max="11266" width="7.25" style="49" customWidth="1"/>
    <col min="11267" max="11520" width="8.08203125" style="49"/>
    <col min="11521" max="11521" width="6.58203125" style="49" customWidth="1"/>
    <col min="11522" max="11522" width="7.25" style="49" customWidth="1"/>
    <col min="11523" max="11776" width="8.08203125" style="49"/>
    <col min="11777" max="11777" width="6.58203125" style="49" customWidth="1"/>
    <col min="11778" max="11778" width="7.25" style="49" customWidth="1"/>
    <col min="11779" max="12032" width="8.08203125" style="49"/>
    <col min="12033" max="12033" width="6.58203125" style="49" customWidth="1"/>
    <col min="12034" max="12034" width="7.25" style="49" customWidth="1"/>
    <col min="12035" max="12288" width="8.08203125" style="49"/>
    <col min="12289" max="12289" width="6.58203125" style="49" customWidth="1"/>
    <col min="12290" max="12290" width="7.25" style="49" customWidth="1"/>
    <col min="12291" max="12544" width="8.08203125" style="49"/>
    <col min="12545" max="12545" width="6.58203125" style="49" customWidth="1"/>
    <col min="12546" max="12546" width="7.25" style="49" customWidth="1"/>
    <col min="12547" max="12800" width="8.08203125" style="49"/>
    <col min="12801" max="12801" width="6.58203125" style="49" customWidth="1"/>
    <col min="12802" max="12802" width="7.25" style="49" customWidth="1"/>
    <col min="12803" max="13056" width="8.08203125" style="49"/>
    <col min="13057" max="13057" width="6.58203125" style="49" customWidth="1"/>
    <col min="13058" max="13058" width="7.25" style="49" customWidth="1"/>
    <col min="13059" max="13312" width="8.08203125" style="49"/>
    <col min="13313" max="13313" width="6.58203125" style="49" customWidth="1"/>
    <col min="13314" max="13314" width="7.25" style="49" customWidth="1"/>
    <col min="13315" max="13568" width="8.08203125" style="49"/>
    <col min="13569" max="13569" width="6.58203125" style="49" customWidth="1"/>
    <col min="13570" max="13570" width="7.25" style="49" customWidth="1"/>
    <col min="13571" max="13824" width="8.08203125" style="49"/>
    <col min="13825" max="13825" width="6.58203125" style="49" customWidth="1"/>
    <col min="13826" max="13826" width="7.25" style="49" customWidth="1"/>
    <col min="13827" max="14080" width="8.08203125" style="49"/>
    <col min="14081" max="14081" width="6.58203125" style="49" customWidth="1"/>
    <col min="14082" max="14082" width="7.25" style="49" customWidth="1"/>
    <col min="14083" max="14336" width="8.08203125" style="49"/>
    <col min="14337" max="14337" width="6.58203125" style="49" customWidth="1"/>
    <col min="14338" max="14338" width="7.25" style="49" customWidth="1"/>
    <col min="14339" max="14592" width="8.08203125" style="49"/>
    <col min="14593" max="14593" width="6.58203125" style="49" customWidth="1"/>
    <col min="14594" max="14594" width="7.25" style="49" customWidth="1"/>
    <col min="14595" max="14848" width="8.08203125" style="49"/>
    <col min="14849" max="14849" width="6.58203125" style="49" customWidth="1"/>
    <col min="14850" max="14850" width="7.25" style="49" customWidth="1"/>
    <col min="14851" max="15104" width="8.08203125" style="49"/>
    <col min="15105" max="15105" width="6.58203125" style="49" customWidth="1"/>
    <col min="15106" max="15106" width="7.25" style="49" customWidth="1"/>
    <col min="15107" max="15360" width="8.08203125" style="49"/>
    <col min="15361" max="15361" width="6.58203125" style="49" customWidth="1"/>
    <col min="15362" max="15362" width="7.25" style="49" customWidth="1"/>
    <col min="15363" max="15616" width="8.08203125" style="49"/>
    <col min="15617" max="15617" width="6.58203125" style="49" customWidth="1"/>
    <col min="15618" max="15618" width="7.25" style="49" customWidth="1"/>
    <col min="15619" max="15872" width="8.08203125" style="49"/>
    <col min="15873" max="15873" width="6.58203125" style="49" customWidth="1"/>
    <col min="15874" max="15874" width="7.25" style="49" customWidth="1"/>
    <col min="15875" max="16128" width="8.08203125" style="49"/>
    <col min="16129" max="16129" width="6.58203125" style="49" customWidth="1"/>
    <col min="16130" max="16130" width="7.25" style="49" customWidth="1"/>
    <col min="16131" max="16384" width="8.08203125" style="49"/>
  </cols>
  <sheetData>
    <row r="1" spans="2:22" x14ac:dyDescent="0.55000000000000004">
      <c r="B1" s="49" t="s">
        <v>36</v>
      </c>
      <c r="C1" s="49" t="s">
        <v>37</v>
      </c>
      <c r="D1" s="49" t="s">
        <v>48</v>
      </c>
    </row>
    <row r="3" spans="2:22" x14ac:dyDescent="0.55000000000000004">
      <c r="B3" s="49" t="s">
        <v>38</v>
      </c>
      <c r="C3" s="78">
        <v>44264</v>
      </c>
      <c r="F3" s="49" t="s">
        <v>39</v>
      </c>
      <c r="G3" s="78">
        <v>44267</v>
      </c>
      <c r="M3" s="49" t="s">
        <v>40</v>
      </c>
      <c r="N3" s="78">
        <v>44295</v>
      </c>
      <c r="Q3" s="49" t="s">
        <v>41</v>
      </c>
      <c r="R3" s="78">
        <v>44302</v>
      </c>
      <c r="U3" s="49" t="s">
        <v>42</v>
      </c>
      <c r="V3" s="78">
        <v>44321</v>
      </c>
    </row>
    <row r="34" spans="2:22" x14ac:dyDescent="0.55000000000000004">
      <c r="B34" s="49" t="s">
        <v>43</v>
      </c>
      <c r="C34" s="78">
        <v>44323</v>
      </c>
      <c r="F34" s="49" t="s">
        <v>44</v>
      </c>
      <c r="G34" s="78">
        <v>44328</v>
      </c>
      <c r="N34" s="49" t="s">
        <v>45</v>
      </c>
      <c r="O34" s="78">
        <v>44333</v>
      </c>
      <c r="R34" s="49" t="s">
        <v>49</v>
      </c>
      <c r="U34" s="49" t="s">
        <v>46</v>
      </c>
      <c r="V34" s="78">
        <v>44343</v>
      </c>
    </row>
    <row r="64" spans="2:17" x14ac:dyDescent="0.55000000000000004">
      <c r="B64" s="49" t="s">
        <v>47</v>
      </c>
      <c r="C64" s="78">
        <v>44363</v>
      </c>
      <c r="F64" s="49" t="s">
        <v>50</v>
      </c>
      <c r="G64" s="78">
        <v>44389</v>
      </c>
      <c r="J64" s="49" t="s">
        <v>52</v>
      </c>
      <c r="K64" s="79"/>
      <c r="N64" s="49" t="s">
        <v>51</v>
      </c>
      <c r="P64" s="49" t="s">
        <v>53</v>
      </c>
      <c r="Q64" s="78">
        <v>44439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2" sqref="A22:J29"/>
    </sheetView>
  </sheetViews>
  <sheetFormatPr defaultColWidth="8.08203125" defaultRowHeight="13" x14ac:dyDescent="0.55000000000000004"/>
  <cols>
    <col min="1" max="16384" width="8.08203125" style="49"/>
  </cols>
  <sheetData>
    <row r="1" spans="1:10" x14ac:dyDescent="0.55000000000000004">
      <c r="A1" s="49" t="s">
        <v>27</v>
      </c>
    </row>
    <row r="2" spans="1:10" x14ac:dyDescent="0.55000000000000004">
      <c r="A2" s="90"/>
      <c r="B2" s="91"/>
      <c r="C2" s="91"/>
      <c r="D2" s="91"/>
      <c r="E2" s="91"/>
      <c r="F2" s="91"/>
      <c r="G2" s="91"/>
      <c r="H2" s="91"/>
      <c r="I2" s="91"/>
      <c r="J2" s="91"/>
    </row>
    <row r="3" spans="1:10" x14ac:dyDescent="0.55000000000000004">
      <c r="A3" s="91"/>
      <c r="B3" s="91"/>
      <c r="C3" s="91"/>
      <c r="D3" s="91"/>
      <c r="E3" s="91"/>
      <c r="F3" s="91"/>
      <c r="G3" s="91"/>
      <c r="H3" s="91"/>
      <c r="I3" s="91"/>
      <c r="J3" s="91"/>
    </row>
    <row r="4" spans="1:10" x14ac:dyDescent="0.55000000000000004">
      <c r="A4" s="91"/>
      <c r="B4" s="91"/>
      <c r="C4" s="91"/>
      <c r="D4" s="91"/>
      <c r="E4" s="91"/>
      <c r="F4" s="91"/>
      <c r="G4" s="91"/>
      <c r="H4" s="91"/>
      <c r="I4" s="91"/>
      <c r="J4" s="91"/>
    </row>
    <row r="5" spans="1:10" x14ac:dyDescent="0.55000000000000004">
      <c r="A5" s="91"/>
      <c r="B5" s="91"/>
      <c r="C5" s="91"/>
      <c r="D5" s="91"/>
      <c r="E5" s="91"/>
      <c r="F5" s="91"/>
      <c r="G5" s="91"/>
      <c r="H5" s="91"/>
      <c r="I5" s="91"/>
      <c r="J5" s="91"/>
    </row>
    <row r="6" spans="1:10" x14ac:dyDescent="0.55000000000000004">
      <c r="A6" s="91"/>
      <c r="B6" s="91"/>
      <c r="C6" s="91"/>
      <c r="D6" s="91"/>
      <c r="E6" s="91"/>
      <c r="F6" s="91"/>
      <c r="G6" s="91"/>
      <c r="H6" s="91"/>
      <c r="I6" s="91"/>
      <c r="J6" s="91"/>
    </row>
    <row r="7" spans="1:10" x14ac:dyDescent="0.55000000000000004">
      <c r="A7" s="91"/>
      <c r="B7" s="91"/>
      <c r="C7" s="91"/>
      <c r="D7" s="91"/>
      <c r="E7" s="91"/>
      <c r="F7" s="91"/>
      <c r="G7" s="91"/>
      <c r="H7" s="91"/>
      <c r="I7" s="91"/>
      <c r="J7" s="91"/>
    </row>
    <row r="8" spans="1:10" x14ac:dyDescent="0.55000000000000004">
      <c r="A8" s="91"/>
      <c r="B8" s="91"/>
      <c r="C8" s="91"/>
      <c r="D8" s="91"/>
      <c r="E8" s="91"/>
      <c r="F8" s="91"/>
      <c r="G8" s="91"/>
      <c r="H8" s="91"/>
      <c r="I8" s="91"/>
      <c r="J8" s="91"/>
    </row>
    <row r="9" spans="1:10" x14ac:dyDescent="0.55000000000000004">
      <c r="A9" s="91"/>
      <c r="B9" s="91"/>
      <c r="C9" s="91"/>
      <c r="D9" s="91"/>
      <c r="E9" s="91"/>
      <c r="F9" s="91"/>
      <c r="G9" s="91"/>
      <c r="H9" s="91"/>
      <c r="I9" s="91"/>
      <c r="J9" s="91"/>
    </row>
    <row r="11" spans="1:10" x14ac:dyDescent="0.55000000000000004">
      <c r="A11" s="49" t="s">
        <v>28</v>
      </c>
    </row>
    <row r="12" spans="1:10" x14ac:dyDescent="0.55000000000000004">
      <c r="A12" s="92" t="s">
        <v>55</v>
      </c>
      <c r="B12" s="93"/>
      <c r="C12" s="93"/>
      <c r="D12" s="93"/>
      <c r="E12" s="93"/>
      <c r="F12" s="93"/>
      <c r="G12" s="93"/>
      <c r="H12" s="93"/>
      <c r="I12" s="93"/>
      <c r="J12" s="93"/>
    </row>
    <row r="13" spans="1:10" x14ac:dyDescent="0.55000000000000004">
      <c r="A13" s="93"/>
      <c r="B13" s="93"/>
      <c r="C13" s="93"/>
      <c r="D13" s="93"/>
      <c r="E13" s="93"/>
      <c r="F13" s="93"/>
      <c r="G13" s="93"/>
      <c r="H13" s="93"/>
      <c r="I13" s="93"/>
      <c r="J13" s="93"/>
    </row>
    <row r="14" spans="1:10" x14ac:dyDescent="0.55000000000000004">
      <c r="A14" s="93"/>
      <c r="B14" s="93"/>
      <c r="C14" s="93"/>
      <c r="D14" s="93"/>
      <c r="E14" s="93"/>
      <c r="F14" s="93"/>
      <c r="G14" s="93"/>
      <c r="H14" s="93"/>
      <c r="I14" s="93"/>
      <c r="J14" s="93"/>
    </row>
    <row r="15" spans="1:10" x14ac:dyDescent="0.55000000000000004">
      <c r="A15" s="93"/>
      <c r="B15" s="93"/>
      <c r="C15" s="93"/>
      <c r="D15" s="93"/>
      <c r="E15" s="93"/>
      <c r="F15" s="93"/>
      <c r="G15" s="93"/>
      <c r="H15" s="93"/>
      <c r="I15" s="93"/>
      <c r="J15" s="93"/>
    </row>
    <row r="16" spans="1:10" x14ac:dyDescent="0.55000000000000004">
      <c r="A16" s="93"/>
      <c r="B16" s="93"/>
      <c r="C16" s="93"/>
      <c r="D16" s="93"/>
      <c r="E16" s="93"/>
      <c r="F16" s="93"/>
      <c r="G16" s="93"/>
      <c r="H16" s="93"/>
      <c r="I16" s="93"/>
      <c r="J16" s="93"/>
    </row>
    <row r="17" spans="1:10" x14ac:dyDescent="0.55000000000000004">
      <c r="A17" s="93"/>
      <c r="B17" s="93"/>
      <c r="C17" s="93"/>
      <c r="D17" s="93"/>
      <c r="E17" s="93"/>
      <c r="F17" s="93"/>
      <c r="G17" s="93"/>
      <c r="H17" s="93"/>
      <c r="I17" s="93"/>
      <c r="J17" s="93"/>
    </row>
    <row r="18" spans="1:10" x14ac:dyDescent="0.55000000000000004">
      <c r="A18" s="93"/>
      <c r="B18" s="93"/>
      <c r="C18" s="93"/>
      <c r="D18" s="93"/>
      <c r="E18" s="93"/>
      <c r="F18" s="93"/>
      <c r="G18" s="93"/>
      <c r="H18" s="93"/>
      <c r="I18" s="93"/>
      <c r="J18" s="93"/>
    </row>
    <row r="19" spans="1:10" x14ac:dyDescent="0.55000000000000004">
      <c r="A19" s="93"/>
      <c r="B19" s="93"/>
      <c r="C19" s="93"/>
      <c r="D19" s="93"/>
      <c r="E19" s="93"/>
      <c r="F19" s="93"/>
      <c r="G19" s="93"/>
      <c r="H19" s="93"/>
      <c r="I19" s="93"/>
      <c r="J19" s="93"/>
    </row>
    <row r="21" spans="1:10" x14ac:dyDescent="0.55000000000000004">
      <c r="A21" s="49" t="s">
        <v>29</v>
      </c>
    </row>
    <row r="22" spans="1:10" x14ac:dyDescent="0.55000000000000004">
      <c r="A22" s="92" t="s">
        <v>56</v>
      </c>
      <c r="B22" s="92"/>
      <c r="C22" s="92"/>
      <c r="D22" s="92"/>
      <c r="E22" s="92"/>
      <c r="F22" s="92"/>
      <c r="G22" s="92"/>
      <c r="H22" s="92"/>
      <c r="I22" s="92"/>
      <c r="J22" s="92"/>
    </row>
    <row r="23" spans="1:10" x14ac:dyDescent="0.55000000000000004">
      <c r="A23" s="92"/>
      <c r="B23" s="92"/>
      <c r="C23" s="92"/>
      <c r="D23" s="92"/>
      <c r="E23" s="92"/>
      <c r="F23" s="92"/>
      <c r="G23" s="92"/>
      <c r="H23" s="92"/>
      <c r="I23" s="92"/>
      <c r="J23" s="92"/>
    </row>
    <row r="24" spans="1:10" x14ac:dyDescent="0.55000000000000004">
      <c r="A24" s="92"/>
      <c r="B24" s="92"/>
      <c r="C24" s="92"/>
      <c r="D24" s="92"/>
      <c r="E24" s="92"/>
      <c r="F24" s="92"/>
      <c r="G24" s="92"/>
      <c r="H24" s="92"/>
      <c r="I24" s="92"/>
      <c r="J24" s="92"/>
    </row>
    <row r="25" spans="1:10" x14ac:dyDescent="0.55000000000000004">
      <c r="A25" s="92"/>
      <c r="B25" s="92"/>
      <c r="C25" s="92"/>
      <c r="D25" s="92"/>
      <c r="E25" s="92"/>
      <c r="F25" s="92"/>
      <c r="G25" s="92"/>
      <c r="H25" s="92"/>
      <c r="I25" s="92"/>
      <c r="J25" s="92"/>
    </row>
    <row r="26" spans="1:10" x14ac:dyDescent="0.55000000000000004">
      <c r="A26" s="92"/>
      <c r="B26" s="92"/>
      <c r="C26" s="92"/>
      <c r="D26" s="92"/>
      <c r="E26" s="92"/>
      <c r="F26" s="92"/>
      <c r="G26" s="92"/>
      <c r="H26" s="92"/>
      <c r="I26" s="92"/>
      <c r="J26" s="92"/>
    </row>
    <row r="27" spans="1:10" x14ac:dyDescent="0.55000000000000004">
      <c r="A27" s="92"/>
      <c r="B27" s="92"/>
      <c r="C27" s="92"/>
      <c r="D27" s="92"/>
      <c r="E27" s="92"/>
      <c r="F27" s="92"/>
      <c r="G27" s="92"/>
      <c r="H27" s="92"/>
      <c r="I27" s="92"/>
      <c r="J27" s="92"/>
    </row>
    <row r="28" spans="1:10" x14ac:dyDescent="0.55000000000000004">
      <c r="A28" s="92"/>
      <c r="B28" s="92"/>
      <c r="C28" s="92"/>
      <c r="D28" s="92"/>
      <c r="E28" s="92"/>
      <c r="F28" s="92"/>
      <c r="G28" s="92"/>
      <c r="H28" s="92"/>
      <c r="I28" s="92"/>
      <c r="J28" s="92"/>
    </row>
    <row r="29" spans="1:10" x14ac:dyDescent="0.55000000000000004">
      <c r="A29" s="92"/>
      <c r="B29" s="92"/>
      <c r="C29" s="92"/>
      <c r="D29" s="92"/>
      <c r="E29" s="92"/>
      <c r="F29" s="92"/>
      <c r="G29" s="92"/>
      <c r="H29" s="92"/>
      <c r="I29" s="92"/>
      <c r="J29" s="92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55000000000000004">
      <c r="A2" s="32"/>
      <c r="B2" s="30"/>
      <c r="C2" s="30"/>
      <c r="D2" s="31"/>
      <c r="E2" s="30"/>
      <c r="F2" s="31"/>
      <c r="G2" s="30"/>
      <c r="H2" s="31"/>
    </row>
    <row r="3" spans="1:8" x14ac:dyDescent="0.5500000000000000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5500000000000000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5500000000000000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5500000000000000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5500000000000000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5500000000000000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5500000000000000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5500000000000000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5500000000000000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5500000000000000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宏之 髙浦</cp:lastModifiedBy>
  <dcterms:created xsi:type="dcterms:W3CDTF">2020-09-18T03:10:57Z</dcterms:created>
  <dcterms:modified xsi:type="dcterms:W3CDTF">2023-09-23T04:42:26Z</dcterms:modified>
</cp:coreProperties>
</file>