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トレード管理シート\"/>
    </mc:Choice>
  </mc:AlternateContent>
  <xr:revisionPtr revIDLastSave="0" documentId="13_ncr:1_{1830FB4F-CC85-43C4-860B-D3FF3F54F61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>
    <definedName name="_xlnm._FilterDatabase" localSheetId="0" hidden="1">検証シート!$A$1:$O$62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<sst xmlns="http://schemas.openxmlformats.org/spreadsheetml/2006/main" count="50" uniqueCount="39">
  <si>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</si>
  <si>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</si>
  <si>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</si>
  <si>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</si>
  <si>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</si>
  <si>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</si>
  <si>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</si>
  <si>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</si>
  <si>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</si>
  <si>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</si>
  <si>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</si>
  <si>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</si>
  <si>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</si>
  <si>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</si>
  <si>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</si>
  <si>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</si>
  <si>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</si>
  <si>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</si>
  <si>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</si>
  <si>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</si>
  <si>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</si>
  <si>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</si>
  <si>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</si>
  <si>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</si>
  <si>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</si>
  <si>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</si>
  <si>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</si>
  <si>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</si>
  <si>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</si>
  <si>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</si>
  <si>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</si>
  <si>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</si>
  <si>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</si>
  <si>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</si>
  <si>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</si>
  <si>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GBPUSD</t>
    <phoneticPr fontId="1"/>
  </si>
  <si>
    <t>GBP/USD</t>
    <phoneticPr fontId="5"/>
  </si>
  <si>
    <t>1H</t>
    <phoneticPr fontId="1"/>
  </si>
  <si>
    <t xml:space="preserve">気づき
MAクロスが発生すると大勝できる。
MAに傾きがあるからといって勝てるわけでもない。
MAが同方向の傾きが割と勝ちやすい。
</t>
    <rPh sb="0" eb="1">
      <t>キ</t>
    </rPh>
    <rPh sb="10" eb="12">
      <t>ハッセイ</t>
    </rPh>
    <rPh sb="15" eb="17">
      <t>オオガチ</t>
    </rPh>
    <rPh sb="25" eb="26">
      <t>カタム</t>
    </rPh>
    <rPh sb="36" eb="37">
      <t>カ</t>
    </rPh>
    <rPh sb="50" eb="53">
      <t>ドウホウコウ</t>
    </rPh>
    <rPh sb="54" eb="55">
      <t>カタム</t>
    </rPh>
    <rPh sb="57" eb="58">
      <t>ワリ</t>
    </rPh>
    <rPh sb="59" eb="60">
      <t>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</si>
</sst>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6" fontId="0" fillId="3" borderId="12" xfId="0" applyNumberFormat="1" applyFill="1" applyBorder="1">
      <alignment vertical="center"/>
    </xf>
    <xf numFmtId="0" fontId="0" fillId="3" borderId="8" xfId="0" applyFill="1" applyBorder="1" applyAlignment="1">
      <alignment horizontal="center" vertical="center"/>
    </xf>
    <xf numFmtId="0" fontId="12" fillId="3" borderId="8" xfId="0" applyFont="1" applyFill="1" applyBorder="1">
      <alignment vertical="center"/>
    </xf>
    <xf numFmtId="0" fontId="12" fillId="3" borderId="0" xfId="0" applyFont="1" applyFill="1">
      <alignment vertical="center"/>
    </xf>
    <xf numFmtId="177" fontId="0" fillId="3" borderId="0" xfId="0" applyNumberFormat="1" applyFill="1">
      <alignment vertical="center"/>
    </xf>
    <xf numFmtId="38" fontId="0" fillId="3" borderId="8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9" xfId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273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265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313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328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306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354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354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397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402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405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407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0</xdr:row>
      <xdr:rowOff>0</xdr:rowOff>
    </xdr:from>
    <xdr:to>
      <xdr:col>46</xdr:col>
      <xdr:colOff>79133</xdr:colOff>
      <xdr:row>37</xdr:row>
      <xdr:rowOff>44275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8D3F7AF-0924-75F8-962D-1122A2E7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0218" y="0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46</xdr:col>
      <xdr:colOff>79133</xdr:colOff>
      <xdr:row>76</xdr:row>
      <xdr:rowOff>44275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27E80882-6E26-33C4-1365-96536355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70218" y="7024255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46</xdr:col>
      <xdr:colOff>79133</xdr:colOff>
      <xdr:row>115</xdr:row>
      <xdr:rowOff>44275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24BA3BA-C6C1-4608-B9EA-D15A0C91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0218" y="14048509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46</xdr:col>
      <xdr:colOff>79133</xdr:colOff>
      <xdr:row>154</xdr:row>
      <xdr:rowOff>44275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E8596E4-6ADC-5166-5ACF-F6866572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0218" y="21072764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46</xdr:col>
      <xdr:colOff>79133</xdr:colOff>
      <xdr:row>192</xdr:row>
      <xdr:rowOff>44275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611BFB6-5B49-FD9C-A948-A1417D980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0218" y="27916909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46</xdr:col>
      <xdr:colOff>79133</xdr:colOff>
      <xdr:row>231</xdr:row>
      <xdr:rowOff>44275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4D64D821-B41D-AE41-D808-F32231C1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0218" y="34941164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232</xdr:row>
      <xdr:rowOff>0</xdr:rowOff>
    </xdr:from>
    <xdr:to>
      <xdr:col>46</xdr:col>
      <xdr:colOff>79133</xdr:colOff>
      <xdr:row>269</xdr:row>
      <xdr:rowOff>44275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7A44EE9B-FB8E-0118-2734-B83DF1AB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70218" y="41785309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271</xdr:row>
      <xdr:rowOff>0</xdr:rowOff>
    </xdr:from>
    <xdr:to>
      <xdr:col>46</xdr:col>
      <xdr:colOff>79133</xdr:colOff>
      <xdr:row>308</xdr:row>
      <xdr:rowOff>44275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2DD7F7EC-2A52-2FCE-55AD-D515225BF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70218" y="48809564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310</xdr:row>
      <xdr:rowOff>0</xdr:rowOff>
    </xdr:from>
    <xdr:to>
      <xdr:col>46</xdr:col>
      <xdr:colOff>79133</xdr:colOff>
      <xdr:row>347</xdr:row>
      <xdr:rowOff>44274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A4AE781C-0B4F-C193-61E3-9AD238C3C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70218" y="55833818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349</xdr:row>
      <xdr:rowOff>0</xdr:rowOff>
    </xdr:from>
    <xdr:to>
      <xdr:col>46</xdr:col>
      <xdr:colOff>79133</xdr:colOff>
      <xdr:row>386</xdr:row>
      <xdr:rowOff>44275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6AAFE13-30D8-0B61-F298-E44FAA6B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70218" y="62858073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388</xdr:row>
      <xdr:rowOff>0</xdr:rowOff>
    </xdr:from>
    <xdr:to>
      <xdr:col>46</xdr:col>
      <xdr:colOff>79133</xdr:colOff>
      <xdr:row>425</xdr:row>
      <xdr:rowOff>44274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171AE0-54A9-14C6-402F-14C54232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70218" y="69882327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427</xdr:row>
      <xdr:rowOff>0</xdr:rowOff>
    </xdr:from>
    <xdr:to>
      <xdr:col>46</xdr:col>
      <xdr:colOff>79133</xdr:colOff>
      <xdr:row>464</xdr:row>
      <xdr:rowOff>44275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363F580A-C0CF-F5E3-8C0A-DE82DA451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70218" y="76906582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466</xdr:row>
      <xdr:rowOff>0</xdr:rowOff>
    </xdr:from>
    <xdr:to>
      <xdr:col>46</xdr:col>
      <xdr:colOff>79133</xdr:colOff>
      <xdr:row>503</xdr:row>
      <xdr:rowOff>44274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8EDBC399-1D40-BBA3-CF92-1CB80E563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70218" y="83930836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505</xdr:row>
      <xdr:rowOff>0</xdr:rowOff>
    </xdr:from>
    <xdr:to>
      <xdr:col>46</xdr:col>
      <xdr:colOff>79133</xdr:colOff>
      <xdr:row>542</xdr:row>
      <xdr:rowOff>44275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99CC7A2-0AE1-EC7F-AE8D-734B688D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70218" y="90955091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544</xdr:row>
      <xdr:rowOff>0</xdr:rowOff>
    </xdr:from>
    <xdr:to>
      <xdr:col>46</xdr:col>
      <xdr:colOff>79133</xdr:colOff>
      <xdr:row>581</xdr:row>
      <xdr:rowOff>44274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40A7DCE2-4AFA-2530-99B4-9256B499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70218" y="97979345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583</xdr:row>
      <xdr:rowOff>0</xdr:rowOff>
    </xdr:from>
    <xdr:to>
      <xdr:col>46</xdr:col>
      <xdr:colOff>79133</xdr:colOff>
      <xdr:row>620</xdr:row>
      <xdr:rowOff>44275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1328195-4E46-2E08-630D-489A329C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70218" y="105003600"/>
          <a:ext cx="24393860" cy="67083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622</xdr:row>
      <xdr:rowOff>0</xdr:rowOff>
    </xdr:from>
    <xdr:to>
      <xdr:col>46</xdr:col>
      <xdr:colOff>79133</xdr:colOff>
      <xdr:row>659</xdr:row>
      <xdr:rowOff>44275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AC17EFF9-B5D5-6F42-0506-DFC5B5B6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70218" y="112027855"/>
          <a:ext cx="24393860" cy="67083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6" sqref="F26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35</v>
      </c>
    </row>
    <row r="2" spans="1:18" x14ac:dyDescent="0.45">
      <c r="A2" s="1" t="s">
        <v>8</v>
      </c>
      <c r="C2" t="s">
        <v>37</v>
      </c>
    </row>
    <row r="3" spans="1:18" x14ac:dyDescent="0.45">
      <c r="A3" s="1" t="s">
        <v>10</v>
      </c>
      <c r="C3" s="27">
        <v>100000</v>
      </c>
    </row>
    <row r="4" spans="1:18" x14ac:dyDescent="0.45">
      <c r="A4" s="1" t="s">
        <v>11</v>
      </c>
      <c r="C4" s="27" t="s">
        <v>13</v>
      </c>
    </row>
    <row r="5" spans="1:18" ht="18.600000000000001" thickBot="1" x14ac:dyDescent="0.5">
      <c r="A5" s="1" t="s">
        <v>12</v>
      </c>
      <c r="C5" s="27" t="s">
        <v>33</v>
      </c>
    </row>
    <row r="6" spans="1:18" ht="18.600000000000001" thickBot="1" x14ac:dyDescent="0.5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6" t="s">
        <v>3</v>
      </c>
      <c r="H6" s="87"/>
      <c r="I6" s="93"/>
      <c r="J6" s="86" t="s">
        <v>22</v>
      </c>
      <c r="K6" s="87"/>
      <c r="L6" s="93"/>
      <c r="M6" s="86" t="s">
        <v>23</v>
      </c>
      <c r="N6" s="87"/>
      <c r="O6" s="93"/>
    </row>
    <row r="7" spans="1:18" ht="18.600000000000001" thickBot="1" x14ac:dyDescent="0.5">
      <c r="A7" s="25"/>
      <c r="B7" s="25" t="s">
        <v>2</v>
      </c>
      <c r="C7" s="60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8.600000000000001" thickBot="1" x14ac:dyDescent="0.5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90" t="s">
        <v>22</v>
      </c>
      <c r="K8" s="91"/>
      <c r="L8" s="92"/>
      <c r="M8" s="90"/>
      <c r="N8" s="91"/>
      <c r="O8" s="92"/>
    </row>
    <row r="9" spans="1:18" x14ac:dyDescent="0.45">
      <c r="A9" s="7">
        <v>1</v>
      </c>
      <c r="B9" s="21">
        <v>44910</v>
      </c>
      <c r="C9" s="47">
        <v>2</v>
      </c>
      <c r="D9" s="51">
        <v>1.27</v>
      </c>
      <c r="E9" s="52">
        <v>1.5</v>
      </c>
      <c r="F9" s="53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 x14ac:dyDescent="0.45">
      <c r="A10" s="7">
        <v>2</v>
      </c>
      <c r="B10" s="4">
        <v>44925</v>
      </c>
      <c r="C10" s="44">
        <v>2</v>
      </c>
      <c r="D10" s="54">
        <v>-1</v>
      </c>
      <c r="E10" s="55">
        <v>-1</v>
      </c>
      <c r="F10" s="56">
        <v>-1</v>
      </c>
      <c r="G10" s="20">
        <f t="shared" ref="G10:G42" si="2">IF(D10="","",G9+M10)</f>
        <v>100695.7</v>
      </c>
      <c r="H10" s="20">
        <f t="shared" ref="H10:H42" si="3">IF(E10="","",H9+N10)</f>
        <v>101365</v>
      </c>
      <c r="I10" s="20">
        <f t="shared" ref="I10:I42" si="4">IF(F10="","",I9+O10)</f>
        <v>102820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-3114.2999999999997</v>
      </c>
      <c r="N10" s="42">
        <f t="shared" ref="N10:N12" si="9">IF(E10="","",K10*E10)</f>
        <v>-3135</v>
      </c>
      <c r="O10" s="43">
        <f t="shared" ref="O10:O12" si="10">IF(F10="","",L10*F10)</f>
        <v>-3180</v>
      </c>
      <c r="P10" s="20"/>
      <c r="Q10" s="20"/>
      <c r="R10" s="20"/>
    </row>
    <row r="11" spans="1:18" x14ac:dyDescent="0.45">
      <c r="A11" s="7">
        <v>3</v>
      </c>
      <c r="B11" s="4">
        <v>44930</v>
      </c>
      <c r="C11" s="44">
        <v>1</v>
      </c>
      <c r="D11" s="54">
        <v>1.27</v>
      </c>
      <c r="E11" s="55">
        <v>1.5</v>
      </c>
      <c r="F11" s="74">
        <v>2</v>
      </c>
      <c r="G11" s="20">
        <f t="shared" si="2"/>
        <v>104532.20616999999</v>
      </c>
      <c r="H11" s="20">
        <f t="shared" si="3"/>
        <v>105926.425</v>
      </c>
      <c r="I11" s="20">
        <f t="shared" si="4"/>
        <v>108989.2</v>
      </c>
      <c r="J11" s="41">
        <f t="shared" si="5"/>
        <v>3020.8709999999996</v>
      </c>
      <c r="K11" s="42">
        <f t="shared" si="6"/>
        <v>3040.95</v>
      </c>
      <c r="L11" s="43">
        <f t="shared" si="7"/>
        <v>3084.6</v>
      </c>
      <c r="M11" s="41">
        <f t="shared" si="8"/>
        <v>3836.5061699999997</v>
      </c>
      <c r="N11" s="42">
        <f t="shared" si="9"/>
        <v>4561.4249999999993</v>
      </c>
      <c r="O11" s="43">
        <f t="shared" si="10"/>
        <v>6169.2</v>
      </c>
      <c r="P11" s="20"/>
      <c r="Q11" s="20"/>
      <c r="R11" s="20"/>
    </row>
    <row r="12" spans="1:18" x14ac:dyDescent="0.45">
      <c r="A12" s="7">
        <v>4</v>
      </c>
      <c r="B12" s="4">
        <v>44932</v>
      </c>
      <c r="C12" s="44">
        <v>2</v>
      </c>
      <c r="D12" s="54">
        <v>-1</v>
      </c>
      <c r="E12" s="55">
        <v>-1</v>
      </c>
      <c r="F12" s="56">
        <v>-1</v>
      </c>
      <c r="G12" s="20">
        <f t="shared" si="2"/>
        <v>101396.23998489999</v>
      </c>
      <c r="H12" s="20">
        <f t="shared" si="3"/>
        <v>102748.63225000001</v>
      </c>
      <c r="I12" s="20">
        <f t="shared" si="4"/>
        <v>105719.52399999999</v>
      </c>
      <c r="J12" s="41">
        <f t="shared" si="5"/>
        <v>3135.9661850999996</v>
      </c>
      <c r="K12" s="42">
        <f t="shared" si="6"/>
        <v>3177.7927500000001</v>
      </c>
      <c r="L12" s="43">
        <f t="shared" si="7"/>
        <v>3269.6759999999999</v>
      </c>
      <c r="M12" s="41">
        <f t="shared" si="8"/>
        <v>-3135.9661850999996</v>
      </c>
      <c r="N12" s="42">
        <f t="shared" si="9"/>
        <v>-3177.7927500000001</v>
      </c>
      <c r="O12" s="43">
        <f t="shared" si="10"/>
        <v>-3269.6759999999999</v>
      </c>
      <c r="P12" s="20"/>
      <c r="Q12" s="20"/>
      <c r="R12" s="20"/>
    </row>
    <row r="13" spans="1:18" x14ac:dyDescent="0.45">
      <c r="A13" s="7">
        <v>5</v>
      </c>
      <c r="B13" s="4">
        <v>44938</v>
      </c>
      <c r="C13" s="44">
        <v>1</v>
      </c>
      <c r="D13" s="54">
        <v>-1</v>
      </c>
      <c r="E13" s="55">
        <v>-1</v>
      </c>
      <c r="F13" s="74">
        <v>-1</v>
      </c>
      <c r="G13" s="20">
        <f t="shared" si="2"/>
        <v>98354.352785352996</v>
      </c>
      <c r="H13" s="20">
        <f t="shared" si="3"/>
        <v>99666.173282500007</v>
      </c>
      <c r="I13" s="20">
        <f t="shared" si="4"/>
        <v>102547.93827999999</v>
      </c>
      <c r="J13" s="41">
        <f t="shared" ref="J13:J58" si="11">IF(G12="","",G12*0.03)</f>
        <v>3041.8871995469995</v>
      </c>
      <c r="K13" s="42">
        <f t="shared" ref="K13:K58" si="12">IF(H12="","",H12*0.03)</f>
        <v>3082.4589675000002</v>
      </c>
      <c r="L13" s="43">
        <f t="shared" ref="L13:L58" si="13">IF(I12="","",I12*0.03)</f>
        <v>3171.5857199999996</v>
      </c>
      <c r="M13" s="41">
        <f t="shared" ref="M13:M58" si="14">IF(D13="","",J13*D13)</f>
        <v>-3041.8871995469995</v>
      </c>
      <c r="N13" s="42">
        <f t="shared" ref="N13:N58" si="15">IF(E13="","",K13*E13)</f>
        <v>-3082.4589675000002</v>
      </c>
      <c r="O13" s="43">
        <f t="shared" ref="O13:O58" si="16">IF(F13="","",L13*F13)</f>
        <v>-3171.5857199999996</v>
      </c>
      <c r="P13" s="20"/>
      <c r="Q13" s="20"/>
      <c r="R13" s="20"/>
    </row>
    <row r="14" spans="1:18" x14ac:dyDescent="0.45">
      <c r="A14" s="7">
        <v>6</v>
      </c>
      <c r="B14" s="4">
        <v>44945</v>
      </c>
      <c r="C14" s="44">
        <v>1</v>
      </c>
      <c r="D14" s="54">
        <v>1.27</v>
      </c>
      <c r="E14" s="55">
        <v>1.5</v>
      </c>
      <c r="F14" s="56">
        <v>2</v>
      </c>
      <c r="G14" s="20">
        <f t="shared" si="2"/>
        <v>102101.65362647494</v>
      </c>
      <c r="H14" s="20">
        <f t="shared" si="3"/>
        <v>104151.15108021251</v>
      </c>
      <c r="I14" s="20">
        <f t="shared" si="4"/>
        <v>108700.81457679998</v>
      </c>
      <c r="J14" s="41">
        <f t="shared" si="11"/>
        <v>2950.6305835605899</v>
      </c>
      <c r="K14" s="42">
        <f t="shared" si="12"/>
        <v>2989.9851984750003</v>
      </c>
      <c r="L14" s="43">
        <f t="shared" si="13"/>
        <v>3076.4381483999996</v>
      </c>
      <c r="M14" s="41">
        <f t="shared" si="14"/>
        <v>3747.3008411219494</v>
      </c>
      <c r="N14" s="42">
        <f t="shared" si="15"/>
        <v>4484.9777977125004</v>
      </c>
      <c r="O14" s="43">
        <f t="shared" si="16"/>
        <v>6152.8762967999992</v>
      </c>
      <c r="P14" s="20"/>
      <c r="Q14" s="20"/>
      <c r="R14" s="20"/>
    </row>
    <row r="15" spans="1:18" x14ac:dyDescent="0.45">
      <c r="A15" s="7">
        <v>7</v>
      </c>
      <c r="B15" s="4">
        <v>44949</v>
      </c>
      <c r="C15" s="44">
        <v>2</v>
      </c>
      <c r="D15" s="54">
        <v>-1</v>
      </c>
      <c r="E15" s="55">
        <v>-1</v>
      </c>
      <c r="F15" s="56">
        <v>-1</v>
      </c>
      <c r="G15" s="20">
        <f t="shared" si="2"/>
        <v>99038.6040176807</v>
      </c>
      <c r="H15" s="20">
        <f t="shared" si="3"/>
        <v>101026.61654780613</v>
      </c>
      <c r="I15" s="20">
        <f t="shared" si="4"/>
        <v>105439.79013949598</v>
      </c>
      <c r="J15" s="41">
        <f t="shared" si="11"/>
        <v>3063.0496087942483</v>
      </c>
      <c r="K15" s="42">
        <f t="shared" si="12"/>
        <v>3124.5345324063751</v>
      </c>
      <c r="L15" s="43">
        <f t="shared" si="13"/>
        <v>3261.0244373039991</v>
      </c>
      <c r="M15" s="41">
        <f t="shared" si="14"/>
        <v>-3063.0496087942483</v>
      </c>
      <c r="N15" s="42">
        <f t="shared" si="15"/>
        <v>-3124.5345324063751</v>
      </c>
      <c r="O15" s="43">
        <f t="shared" si="16"/>
        <v>-3261.0244373039991</v>
      </c>
      <c r="P15" s="20"/>
      <c r="Q15" s="20"/>
      <c r="R15" s="20"/>
    </row>
    <row r="16" spans="1:18" x14ac:dyDescent="0.45">
      <c r="A16" s="7">
        <v>8</v>
      </c>
      <c r="B16" s="78">
        <v>44951</v>
      </c>
      <c r="C16" s="79">
        <v>2</v>
      </c>
      <c r="D16" s="80">
        <v>-1</v>
      </c>
      <c r="E16" s="81">
        <v>-1</v>
      </c>
      <c r="F16" s="74">
        <v>-1</v>
      </c>
      <c r="G16" s="82">
        <f t="shared" si="2"/>
        <v>96067.445897150275</v>
      </c>
      <c r="H16" s="82">
        <f t="shared" si="3"/>
        <v>97995.818051371942</v>
      </c>
      <c r="I16" s="82">
        <f t="shared" si="4"/>
        <v>102276.5964353111</v>
      </c>
      <c r="J16" s="83">
        <f t="shared" si="11"/>
        <v>2971.158120530421</v>
      </c>
      <c r="K16" s="84">
        <f t="shared" si="12"/>
        <v>3030.798496434184</v>
      </c>
      <c r="L16" s="85">
        <f t="shared" si="13"/>
        <v>3163.1937041848792</v>
      </c>
      <c r="M16" s="83">
        <f t="shared" si="14"/>
        <v>-2971.158120530421</v>
      </c>
      <c r="N16" s="84">
        <f t="shared" si="15"/>
        <v>-3030.798496434184</v>
      </c>
      <c r="O16" s="85">
        <f t="shared" si="16"/>
        <v>-3163.1937041848792</v>
      </c>
      <c r="P16" s="20"/>
      <c r="Q16" s="20"/>
      <c r="R16" s="20"/>
    </row>
    <row r="17" spans="1:18" x14ac:dyDescent="0.45">
      <c r="A17" s="7">
        <v>9</v>
      </c>
      <c r="B17" s="4">
        <v>44977</v>
      </c>
      <c r="C17" s="44">
        <v>2</v>
      </c>
      <c r="D17" s="54">
        <v>1.27</v>
      </c>
      <c r="E17" s="55">
        <v>-1</v>
      </c>
      <c r="F17" s="56">
        <v>-1</v>
      </c>
      <c r="G17" s="20">
        <f t="shared" si="2"/>
        <v>99727.615585831707</v>
      </c>
      <c r="H17" s="20">
        <f t="shared" si="3"/>
        <v>95055.943509830788</v>
      </c>
      <c r="I17" s="20">
        <f t="shared" si="4"/>
        <v>99208.298542251767</v>
      </c>
      <c r="J17" s="41">
        <f t="shared" si="11"/>
        <v>2882.0233769145079</v>
      </c>
      <c r="K17" s="42">
        <f t="shared" si="12"/>
        <v>2939.8745415411581</v>
      </c>
      <c r="L17" s="43">
        <f t="shared" si="13"/>
        <v>3068.2978930593331</v>
      </c>
      <c r="M17" s="41">
        <f t="shared" si="14"/>
        <v>3660.1696886814252</v>
      </c>
      <c r="N17" s="42">
        <f t="shared" si="15"/>
        <v>-2939.8745415411581</v>
      </c>
      <c r="O17" s="43">
        <f t="shared" si="16"/>
        <v>-3068.2978930593331</v>
      </c>
      <c r="P17" s="20"/>
      <c r="Q17" s="20"/>
      <c r="R17" s="20"/>
    </row>
    <row r="18" spans="1:18" x14ac:dyDescent="0.45">
      <c r="A18" s="7">
        <v>10</v>
      </c>
      <c r="B18" s="4">
        <v>45001</v>
      </c>
      <c r="C18" s="44">
        <v>1</v>
      </c>
      <c r="D18" s="54">
        <v>1.27</v>
      </c>
      <c r="E18" s="55">
        <v>1.5</v>
      </c>
      <c r="F18" s="56">
        <v>2</v>
      </c>
      <c r="G18" s="20">
        <f t="shared" si="2"/>
        <v>103527.2377396519</v>
      </c>
      <c r="H18" s="20">
        <f t="shared" si="3"/>
        <v>99333.460967773179</v>
      </c>
      <c r="I18" s="20">
        <f t="shared" si="4"/>
        <v>105160.79645478688</v>
      </c>
      <c r="J18" s="41">
        <f t="shared" si="11"/>
        <v>2991.828467574951</v>
      </c>
      <c r="K18" s="42">
        <f t="shared" si="12"/>
        <v>2851.6783052949236</v>
      </c>
      <c r="L18" s="43">
        <f t="shared" si="13"/>
        <v>2976.2489562675528</v>
      </c>
      <c r="M18" s="41">
        <f t="shared" si="14"/>
        <v>3799.622153820188</v>
      </c>
      <c r="N18" s="42">
        <f t="shared" si="15"/>
        <v>4277.5174579423856</v>
      </c>
      <c r="O18" s="43">
        <f t="shared" si="16"/>
        <v>5952.4979125351056</v>
      </c>
      <c r="P18" s="20"/>
      <c r="Q18" s="20"/>
      <c r="R18" s="20"/>
    </row>
    <row r="19" spans="1:18" x14ac:dyDescent="0.45">
      <c r="A19" s="7">
        <v>11</v>
      </c>
      <c r="B19" s="4">
        <v>45016</v>
      </c>
      <c r="C19" s="44">
        <v>2</v>
      </c>
      <c r="D19" s="54">
        <v>-1</v>
      </c>
      <c r="E19" s="55">
        <v>-1</v>
      </c>
      <c r="F19" s="56">
        <v>-1</v>
      </c>
      <c r="G19" s="20">
        <f t="shared" si="2"/>
        <v>100421.42060746235</v>
      </c>
      <c r="H19" s="20">
        <f t="shared" si="3"/>
        <v>96353.457138739977</v>
      </c>
      <c r="I19" s="20">
        <f t="shared" si="4"/>
        <v>102005.97256114327</v>
      </c>
      <c r="J19" s="41">
        <f t="shared" si="11"/>
        <v>3105.817132189557</v>
      </c>
      <c r="K19" s="42">
        <f t="shared" si="12"/>
        <v>2980.0038290331954</v>
      </c>
      <c r="L19" s="43">
        <f t="shared" si="13"/>
        <v>3154.823893643606</v>
      </c>
      <c r="M19" s="41">
        <f t="shared" si="14"/>
        <v>-3105.817132189557</v>
      </c>
      <c r="N19" s="42">
        <f t="shared" si="15"/>
        <v>-2980.0038290331954</v>
      </c>
      <c r="O19" s="43">
        <f t="shared" si="16"/>
        <v>-3154.823893643606</v>
      </c>
      <c r="P19" s="20"/>
      <c r="Q19" s="20"/>
      <c r="R19" s="20"/>
    </row>
    <row r="20" spans="1:18" x14ac:dyDescent="0.45">
      <c r="A20" s="7">
        <v>12</v>
      </c>
      <c r="B20" s="4">
        <v>45027</v>
      </c>
      <c r="C20" s="44">
        <v>1</v>
      </c>
      <c r="D20" s="54">
        <v>1.27</v>
      </c>
      <c r="E20" s="55">
        <v>1.5</v>
      </c>
      <c r="F20" s="56">
        <v>2</v>
      </c>
      <c r="G20" s="20">
        <f t="shared" si="2"/>
        <v>104247.47673260666</v>
      </c>
      <c r="H20" s="20">
        <f t="shared" si="3"/>
        <v>100689.36270998328</v>
      </c>
      <c r="I20" s="20">
        <f t="shared" si="4"/>
        <v>108126.33091481186</v>
      </c>
      <c r="J20" s="41">
        <f t="shared" si="11"/>
        <v>3012.6426182238706</v>
      </c>
      <c r="K20" s="42">
        <f t="shared" si="12"/>
        <v>2890.6037141621991</v>
      </c>
      <c r="L20" s="43">
        <f t="shared" si="13"/>
        <v>3060.1791768342978</v>
      </c>
      <c r="M20" s="41">
        <f t="shared" si="14"/>
        <v>3826.056125144316</v>
      </c>
      <c r="N20" s="42">
        <f t="shared" si="15"/>
        <v>4335.9055712432983</v>
      </c>
      <c r="O20" s="43">
        <f t="shared" si="16"/>
        <v>6120.3583536685956</v>
      </c>
      <c r="P20" s="20"/>
      <c r="Q20" s="20"/>
      <c r="R20" s="20"/>
    </row>
    <row r="21" spans="1:18" x14ac:dyDescent="0.45">
      <c r="A21" s="7">
        <v>13</v>
      </c>
      <c r="B21" s="4">
        <v>45057</v>
      </c>
      <c r="C21" s="44">
        <v>2</v>
      </c>
      <c r="D21" s="54">
        <v>1.27</v>
      </c>
      <c r="E21" s="55">
        <v>1.5</v>
      </c>
      <c r="F21" s="56">
        <v>2</v>
      </c>
      <c r="G21" s="20">
        <f t="shared" si="2"/>
        <v>108219.30559611898</v>
      </c>
      <c r="H21" s="20">
        <f t="shared" si="3"/>
        <v>105220.38403193252</v>
      </c>
      <c r="I21" s="20">
        <f t="shared" si="4"/>
        <v>114613.91076970057</v>
      </c>
      <c r="J21" s="41">
        <f t="shared" si="11"/>
        <v>3127.4243019781998</v>
      </c>
      <c r="K21" s="42">
        <f t="shared" si="12"/>
        <v>3020.6808812994982</v>
      </c>
      <c r="L21" s="43">
        <f t="shared" si="13"/>
        <v>3243.7899274443557</v>
      </c>
      <c r="M21" s="41">
        <f t="shared" si="14"/>
        <v>3971.8288635123135</v>
      </c>
      <c r="N21" s="42">
        <f t="shared" si="15"/>
        <v>4531.0213219492471</v>
      </c>
      <c r="O21" s="43">
        <f t="shared" si="16"/>
        <v>6487.5798548887115</v>
      </c>
      <c r="P21" s="20"/>
      <c r="Q21" s="20"/>
      <c r="R21" s="20"/>
    </row>
    <row r="22" spans="1:18" x14ac:dyDescent="0.45">
      <c r="A22" s="7">
        <v>14</v>
      </c>
      <c r="B22" s="4">
        <v>45071</v>
      </c>
      <c r="C22" s="44">
        <v>2</v>
      </c>
      <c r="D22" s="54">
        <v>-1</v>
      </c>
      <c r="E22" s="55">
        <v>-1</v>
      </c>
      <c r="F22" s="56">
        <v>-1</v>
      </c>
      <c r="G22" s="20">
        <f t="shared" si="2"/>
        <v>104972.72642823542</v>
      </c>
      <c r="H22" s="20">
        <f t="shared" si="3"/>
        <v>102063.77251097455</v>
      </c>
      <c r="I22" s="20">
        <f t="shared" si="4"/>
        <v>111175.49344660954</v>
      </c>
      <c r="J22" s="41">
        <f t="shared" si="11"/>
        <v>3246.5791678835694</v>
      </c>
      <c r="K22" s="42">
        <f t="shared" si="12"/>
        <v>3156.6115209579757</v>
      </c>
      <c r="L22" s="43">
        <f t="shared" si="13"/>
        <v>3438.4173230910169</v>
      </c>
      <c r="M22" s="41">
        <f t="shared" si="14"/>
        <v>-3246.5791678835694</v>
      </c>
      <c r="N22" s="42">
        <f t="shared" si="15"/>
        <v>-3156.6115209579757</v>
      </c>
      <c r="O22" s="43">
        <f t="shared" si="16"/>
        <v>-3438.4173230910169</v>
      </c>
      <c r="P22" s="20"/>
      <c r="Q22" s="20"/>
      <c r="R22" s="20"/>
    </row>
    <row r="23" spans="1:18" x14ac:dyDescent="0.45">
      <c r="A23" s="7">
        <v>15</v>
      </c>
      <c r="B23" s="4">
        <v>45113</v>
      </c>
      <c r="C23" s="44">
        <v>1</v>
      </c>
      <c r="D23" s="54">
        <v>1.27</v>
      </c>
      <c r="E23" s="55">
        <v>1.5</v>
      </c>
      <c r="F23" s="74">
        <v>2</v>
      </c>
      <c r="G23" s="20">
        <f t="shared" si="2"/>
        <v>108972.18730515118</v>
      </c>
      <c r="H23" s="20">
        <f t="shared" si="3"/>
        <v>106656.64227396841</v>
      </c>
      <c r="I23" s="20">
        <f t="shared" si="4"/>
        <v>117846.02305340611</v>
      </c>
      <c r="J23" s="41">
        <f t="shared" si="11"/>
        <v>3149.1817928470623</v>
      </c>
      <c r="K23" s="42">
        <f t="shared" si="12"/>
        <v>3061.9131753292363</v>
      </c>
      <c r="L23" s="43">
        <f t="shared" si="13"/>
        <v>3335.2648033982864</v>
      </c>
      <c r="M23" s="41">
        <f t="shared" si="14"/>
        <v>3999.4608769157689</v>
      </c>
      <c r="N23" s="42">
        <f t="shared" si="15"/>
        <v>4592.8697629938542</v>
      </c>
      <c r="O23" s="43">
        <f t="shared" si="16"/>
        <v>6670.5296067965728</v>
      </c>
      <c r="P23" s="20"/>
      <c r="Q23" s="20"/>
      <c r="R23" s="20"/>
    </row>
    <row r="24" spans="1:18" x14ac:dyDescent="0.45">
      <c r="A24" s="7">
        <v>16</v>
      </c>
      <c r="B24" s="4">
        <v>45146</v>
      </c>
      <c r="C24" s="44">
        <v>2</v>
      </c>
      <c r="D24" s="54">
        <v>1.27</v>
      </c>
      <c r="E24" s="55">
        <v>1.5</v>
      </c>
      <c r="F24" s="56">
        <v>2</v>
      </c>
      <c r="G24" s="20">
        <f t="shared" si="2"/>
        <v>113124.02764147744</v>
      </c>
      <c r="H24" s="20">
        <f t="shared" si="3"/>
        <v>111456.19117629698</v>
      </c>
      <c r="I24" s="20">
        <f t="shared" si="4"/>
        <v>124916.78443661048</v>
      </c>
      <c r="J24" s="41">
        <f t="shared" si="11"/>
        <v>3269.1656191545353</v>
      </c>
      <c r="K24" s="42">
        <f t="shared" si="12"/>
        <v>3199.6992682190521</v>
      </c>
      <c r="L24" s="43">
        <f t="shared" si="13"/>
        <v>3535.3806916021831</v>
      </c>
      <c r="M24" s="41">
        <f t="shared" si="14"/>
        <v>4151.8403363262596</v>
      </c>
      <c r="N24" s="42">
        <f t="shared" si="15"/>
        <v>4799.5489023285782</v>
      </c>
      <c r="O24" s="43">
        <f t="shared" si="16"/>
        <v>7070.7613832043662</v>
      </c>
      <c r="P24" s="20"/>
      <c r="Q24" s="20"/>
      <c r="R24" s="20"/>
    </row>
    <row r="25" spans="1:18" x14ac:dyDescent="0.45">
      <c r="A25" s="7">
        <v>17</v>
      </c>
      <c r="B25" s="4">
        <v>45153</v>
      </c>
      <c r="C25" s="44">
        <v>1</v>
      </c>
      <c r="D25" s="54">
        <v>-1</v>
      </c>
      <c r="E25" s="55">
        <v>-1</v>
      </c>
      <c r="F25" s="56">
        <v>-1</v>
      </c>
      <c r="G25" s="20">
        <f t="shared" si="2"/>
        <v>109730.30681223312</v>
      </c>
      <c r="H25" s="20">
        <f t="shared" si="3"/>
        <v>108112.50544100808</v>
      </c>
      <c r="I25" s="20">
        <f t="shared" si="4"/>
        <v>121169.28090351218</v>
      </c>
      <c r="J25" s="41">
        <f t="shared" si="11"/>
        <v>3393.7208292443233</v>
      </c>
      <c r="K25" s="42">
        <f t="shared" si="12"/>
        <v>3343.6857352889092</v>
      </c>
      <c r="L25" s="43">
        <f t="shared" si="13"/>
        <v>3747.5035330983142</v>
      </c>
      <c r="M25" s="41">
        <f t="shared" si="14"/>
        <v>-3393.7208292443233</v>
      </c>
      <c r="N25" s="42">
        <f t="shared" si="15"/>
        <v>-3343.6857352889092</v>
      </c>
      <c r="O25" s="43">
        <f t="shared" si="16"/>
        <v>-3747.5035330983142</v>
      </c>
      <c r="P25" s="20"/>
      <c r="Q25" s="20"/>
      <c r="R25" s="20"/>
    </row>
    <row r="26" spans="1:18" x14ac:dyDescent="0.45">
      <c r="A26" s="7">
        <v>18</v>
      </c>
      <c r="B26" s="4"/>
      <c r="C26" s="44"/>
      <c r="D26" s="54"/>
      <c r="E26" s="55"/>
      <c r="F26" s="56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>
        <f t="shared" si="11"/>
        <v>3291.9092043669934</v>
      </c>
      <c r="K26" s="42">
        <f t="shared" si="12"/>
        <v>3243.3751632302424</v>
      </c>
      <c r="L26" s="43">
        <f t="shared" si="13"/>
        <v>3635.0784271053653</v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 x14ac:dyDescent="0.45">
      <c r="A27" s="7">
        <v>19</v>
      </c>
      <c r="B27" s="4"/>
      <c r="C27" s="44"/>
      <c r="D27" s="54"/>
      <c r="E27" s="55"/>
      <c r="F27" s="56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 x14ac:dyDescent="0.45">
      <c r="A28" s="7">
        <v>20</v>
      </c>
      <c r="B28" s="4"/>
      <c r="C28" s="44"/>
      <c r="D28" s="54"/>
      <c r="E28" s="55"/>
      <c r="F28" s="56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 x14ac:dyDescent="0.45">
      <c r="A29" s="7">
        <v>21</v>
      </c>
      <c r="B29" s="4"/>
      <c r="C29" s="44"/>
      <c r="D29" s="54"/>
      <c r="E29" s="55"/>
      <c r="F29" s="74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 x14ac:dyDescent="0.45">
      <c r="A30" s="7">
        <v>22</v>
      </c>
      <c r="B30" s="4"/>
      <c r="C30" s="44"/>
      <c r="D30" s="54"/>
      <c r="E30" s="55"/>
      <c r="F30" s="74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 x14ac:dyDescent="0.45">
      <c r="A31" s="7">
        <v>23</v>
      </c>
      <c r="B31" s="4"/>
      <c r="C31" s="44"/>
      <c r="D31" s="54"/>
      <c r="E31" s="55"/>
      <c r="F31" s="56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 x14ac:dyDescent="0.45">
      <c r="A32" s="7">
        <v>24</v>
      </c>
      <c r="B32" s="4"/>
      <c r="C32" s="44"/>
      <c r="D32" s="54"/>
      <c r="E32" s="55"/>
      <c r="F32" s="56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 x14ac:dyDescent="0.45">
      <c r="A33" s="7">
        <v>25</v>
      </c>
      <c r="B33" s="4"/>
      <c r="C33" s="44"/>
      <c r="D33" s="54"/>
      <c r="E33" s="55"/>
      <c r="F33" s="56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 x14ac:dyDescent="0.45">
      <c r="A34" s="7">
        <v>26</v>
      </c>
      <c r="B34" s="4"/>
      <c r="C34" s="44"/>
      <c r="D34" s="54"/>
      <c r="E34" s="55"/>
      <c r="F34" s="74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 x14ac:dyDescent="0.45">
      <c r="A35" s="7">
        <v>27</v>
      </c>
      <c r="B35" s="4"/>
      <c r="C35" s="44"/>
      <c r="D35" s="54"/>
      <c r="E35" s="55"/>
      <c r="F35" s="74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 x14ac:dyDescent="0.45">
      <c r="A36" s="7">
        <v>28</v>
      </c>
      <c r="B36" s="4"/>
      <c r="C36" s="44"/>
      <c r="D36" s="54"/>
      <c r="E36" s="55"/>
      <c r="F36" s="56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 x14ac:dyDescent="0.45">
      <c r="A37" s="7">
        <v>29</v>
      </c>
      <c r="B37" s="4"/>
      <c r="C37" s="44"/>
      <c r="D37" s="54"/>
      <c r="E37" s="55"/>
      <c r="F37" s="56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 x14ac:dyDescent="0.45">
      <c r="A38" s="7">
        <v>30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 x14ac:dyDescent="0.45">
      <c r="A39" s="7">
        <v>31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 x14ac:dyDescent="0.45">
      <c r="A40" s="7">
        <v>32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 x14ac:dyDescent="0.45">
      <c r="A41" s="7">
        <v>33</v>
      </c>
      <c r="B41" s="4"/>
      <c r="C41" s="44"/>
      <c r="D41" s="54"/>
      <c r="E41" s="55"/>
      <c r="F41" s="74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 x14ac:dyDescent="0.45">
      <c r="A42" s="7">
        <v>34</v>
      </c>
      <c r="B42" s="4"/>
      <c r="C42" s="44"/>
      <c r="D42" s="54"/>
      <c r="E42" s="55"/>
      <c r="F42" s="74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 x14ac:dyDescent="0.45">
      <c r="A43">
        <v>35</v>
      </c>
      <c r="B43" s="4"/>
      <c r="C43" s="44"/>
      <c r="D43" s="54"/>
      <c r="E43" s="55"/>
      <c r="F43" s="56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 x14ac:dyDescent="0.45">
      <c r="A44" s="7">
        <v>36</v>
      </c>
      <c r="B44" s="4"/>
      <c r="C44" s="44"/>
      <c r="D44" s="54"/>
      <c r="E44" s="55"/>
      <c r="F44" s="56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 x14ac:dyDescent="0.45">
      <c r="A45" s="7">
        <v>37</v>
      </c>
      <c r="B45" s="4"/>
      <c r="C45" s="44"/>
      <c r="D45" s="54"/>
      <c r="E45" s="55"/>
      <c r="F45" s="56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 x14ac:dyDescent="0.45">
      <c r="A46" s="7">
        <v>38</v>
      </c>
      <c r="B46" s="4"/>
      <c r="C46" s="44"/>
      <c r="D46" s="54"/>
      <c r="E46" s="55"/>
      <c r="F46" s="56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 x14ac:dyDescent="0.45">
      <c r="A47" s="7">
        <v>39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 x14ac:dyDescent="0.45">
      <c r="A48" s="7">
        <v>40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 x14ac:dyDescent="0.45">
      <c r="A49" s="7">
        <v>41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 x14ac:dyDescent="0.45">
      <c r="A50" s="7">
        <v>42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 x14ac:dyDescent="0.45">
      <c r="A51" s="7">
        <v>43</v>
      </c>
      <c r="B51" s="4"/>
      <c r="C51" s="44"/>
      <c r="D51" s="54"/>
      <c r="E51" s="55"/>
      <c r="F51" s="74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 x14ac:dyDescent="0.45">
      <c r="A52" s="7">
        <v>44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 x14ac:dyDescent="0.45">
      <c r="A53" s="7">
        <v>45</v>
      </c>
      <c r="B53" s="4"/>
      <c r="C53" s="44"/>
      <c r="D53" s="54"/>
      <c r="E53" s="55"/>
      <c r="F53" s="56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 x14ac:dyDescent="0.45">
      <c r="A54" s="7">
        <v>46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 x14ac:dyDescent="0.45">
      <c r="A55" s="7">
        <v>47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 x14ac:dyDescent="0.45">
      <c r="A56" s="7">
        <v>48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 x14ac:dyDescent="0.45">
      <c r="A57" s="7">
        <v>49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8.600000000000001" thickBot="1" x14ac:dyDescent="0.5">
      <c r="A58" s="7">
        <v>50</v>
      </c>
      <c r="B58" s="5"/>
      <c r="C58" s="48"/>
      <c r="D58" s="57"/>
      <c r="E58" s="58"/>
      <c r="F58" s="59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8.600000000000001" thickBot="1" x14ac:dyDescent="0.5">
      <c r="A59" s="7"/>
      <c r="B59" s="94" t="s">
        <v>5</v>
      </c>
      <c r="C59" s="95"/>
      <c r="D59" s="1">
        <f>COUNTIF(D9:D58,1.27)</f>
        <v>9</v>
      </c>
      <c r="E59" s="1">
        <f>COUNTIF(E9:E58,1.5)</f>
        <v>8</v>
      </c>
      <c r="F59" s="6">
        <f>COUNTIF(F9:F58,2)</f>
        <v>8</v>
      </c>
      <c r="G59" s="66">
        <f>M59+G8</f>
        <v>109730.3068122331</v>
      </c>
      <c r="H59" s="18">
        <f>N59+H8</f>
        <v>108112.50544100806</v>
      </c>
      <c r="I59" s="19">
        <f>O59+I8</f>
        <v>121169.2809035122</v>
      </c>
      <c r="J59" s="63" t="s">
        <v>30</v>
      </c>
      <c r="K59" s="64">
        <f>B58-B9</f>
        <v>-44910</v>
      </c>
      <c r="L59" s="65" t="s">
        <v>31</v>
      </c>
      <c r="M59" s="75">
        <f>SUM(M9:M58)</f>
        <v>9730.3068122331006</v>
      </c>
      <c r="N59" s="76">
        <f>SUM(N9:N58)</f>
        <v>8112.5054410080647</v>
      </c>
      <c r="O59" s="77">
        <f>SUM(O9:O58)</f>
        <v>21169.280903512205</v>
      </c>
    </row>
    <row r="60" spans="1:15" ht="18.600000000000001" thickBot="1" x14ac:dyDescent="0.5">
      <c r="A60" s="7"/>
      <c r="B60" s="88" t="s">
        <v>6</v>
      </c>
      <c r="C60" s="89"/>
      <c r="D60" s="1">
        <f>COUNTIF(D9:D58,-1)</f>
        <v>8</v>
      </c>
      <c r="E60" s="1">
        <f>COUNTIF(E9:E58,-1)</f>
        <v>9</v>
      </c>
      <c r="F60" s="6">
        <f>COUNTIF(F9:F58,-1)</f>
        <v>9</v>
      </c>
      <c r="G60" s="86" t="s">
        <v>29</v>
      </c>
      <c r="H60" s="87"/>
      <c r="I60" s="93"/>
      <c r="J60" s="86" t="s">
        <v>32</v>
      </c>
      <c r="K60" s="87"/>
      <c r="L60" s="93"/>
      <c r="M60" s="7"/>
      <c r="O60" s="3"/>
    </row>
    <row r="61" spans="1:15" ht="18.600000000000001" thickBot="1" x14ac:dyDescent="0.5">
      <c r="A61" s="7"/>
      <c r="B61" s="88" t="s">
        <v>34</v>
      </c>
      <c r="C61" s="89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0">
        <f>G59/G8</f>
        <v>1.097303068122331</v>
      </c>
      <c r="H61" s="71">
        <f t="shared" ref="H61" si="21">H59/H8</f>
        <v>1.0811250544100806</v>
      </c>
      <c r="I61" s="72">
        <f>I59/I8</f>
        <v>1.211692809035122</v>
      </c>
      <c r="J61" s="61">
        <f>(G61-100%)*30/K59</f>
        <v>-6.4998709500555126E-5</v>
      </c>
      <c r="K61" s="61">
        <f>(H61-100%)*30/K59</f>
        <v>-5.4191753112946263E-5</v>
      </c>
      <c r="L61" s="62">
        <f>(I61-100%)*30/K59</f>
        <v>-1.4141136208090983E-4</v>
      </c>
      <c r="M61" s="8"/>
      <c r="N61" s="2"/>
      <c r="O61" s="9"/>
    </row>
    <row r="62" spans="1:15" ht="18.600000000000001" thickBot="1" x14ac:dyDescent="0.5">
      <c r="B62" s="86" t="s">
        <v>4</v>
      </c>
      <c r="C62" s="87"/>
      <c r="D62" s="73">
        <f t="shared" ref="D62:E62" si="22">D59/(D59+D60+D61)</f>
        <v>0.52941176470588236</v>
      </c>
      <c r="E62" s="68">
        <f t="shared" si="22"/>
        <v>0.47058823529411764</v>
      </c>
      <c r="F62" s="69">
        <f>F59/(F59+F60+F61)</f>
        <v>0.47058823529411764</v>
      </c>
    </row>
    <row r="64" spans="1:15" x14ac:dyDescent="0.45">
      <c r="D64" s="67"/>
      <c r="E64" s="67"/>
      <c r="F64" s="67"/>
    </row>
  </sheetData>
  <autoFilter ref="A1:O62" xr:uid="{00000000-0001-0000-0000-000000000000}"/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topLeftCell="H610" zoomScale="55" zoomScaleNormal="55" workbookViewId="0">
      <selection activeCell="H623" sqref="H623"/>
    </sheetView>
  </sheetViews>
  <sheetFormatPr defaultColWidth="8.09765625" defaultRowHeight="14.4" x14ac:dyDescent="0.45"/>
  <cols>
    <col min="1" max="1" width="6.59765625" style="50" customWidth="1"/>
    <col min="2" max="2" width="7.19921875" style="49" customWidth="1"/>
    <col min="3" max="256" width="8.09765625" style="49"/>
    <col min="257" max="257" width="6.59765625" style="49" customWidth="1"/>
    <col min="258" max="258" width="7.19921875" style="49" customWidth="1"/>
    <col min="259" max="512" width="8.09765625" style="49"/>
    <col min="513" max="513" width="6.59765625" style="49" customWidth="1"/>
    <col min="514" max="514" width="7.19921875" style="49" customWidth="1"/>
    <col min="515" max="768" width="8.09765625" style="49"/>
    <col min="769" max="769" width="6.59765625" style="49" customWidth="1"/>
    <col min="770" max="770" width="7.19921875" style="49" customWidth="1"/>
    <col min="771" max="1024" width="8.09765625" style="49"/>
    <col min="1025" max="1025" width="6.59765625" style="49" customWidth="1"/>
    <col min="1026" max="1026" width="7.19921875" style="49" customWidth="1"/>
    <col min="1027" max="1280" width="8.09765625" style="49"/>
    <col min="1281" max="1281" width="6.59765625" style="49" customWidth="1"/>
    <col min="1282" max="1282" width="7.19921875" style="49" customWidth="1"/>
    <col min="1283" max="1536" width="8.09765625" style="49"/>
    <col min="1537" max="1537" width="6.59765625" style="49" customWidth="1"/>
    <col min="1538" max="1538" width="7.19921875" style="49" customWidth="1"/>
    <col min="1539" max="1792" width="8.09765625" style="49"/>
    <col min="1793" max="1793" width="6.59765625" style="49" customWidth="1"/>
    <col min="1794" max="1794" width="7.19921875" style="49" customWidth="1"/>
    <col min="1795" max="2048" width="8.09765625" style="49"/>
    <col min="2049" max="2049" width="6.59765625" style="49" customWidth="1"/>
    <col min="2050" max="2050" width="7.19921875" style="49" customWidth="1"/>
    <col min="2051" max="2304" width="8.09765625" style="49"/>
    <col min="2305" max="2305" width="6.59765625" style="49" customWidth="1"/>
    <col min="2306" max="2306" width="7.19921875" style="49" customWidth="1"/>
    <col min="2307" max="2560" width="8.09765625" style="49"/>
    <col min="2561" max="2561" width="6.59765625" style="49" customWidth="1"/>
    <col min="2562" max="2562" width="7.19921875" style="49" customWidth="1"/>
    <col min="2563" max="2816" width="8.09765625" style="49"/>
    <col min="2817" max="2817" width="6.59765625" style="49" customWidth="1"/>
    <col min="2818" max="2818" width="7.19921875" style="49" customWidth="1"/>
    <col min="2819" max="3072" width="8.09765625" style="49"/>
    <col min="3073" max="3073" width="6.59765625" style="49" customWidth="1"/>
    <col min="3074" max="3074" width="7.19921875" style="49" customWidth="1"/>
    <col min="3075" max="3328" width="8.09765625" style="49"/>
    <col min="3329" max="3329" width="6.59765625" style="49" customWidth="1"/>
    <col min="3330" max="3330" width="7.19921875" style="49" customWidth="1"/>
    <col min="3331" max="3584" width="8.09765625" style="49"/>
    <col min="3585" max="3585" width="6.59765625" style="49" customWidth="1"/>
    <col min="3586" max="3586" width="7.19921875" style="49" customWidth="1"/>
    <col min="3587" max="3840" width="8.09765625" style="49"/>
    <col min="3841" max="3841" width="6.59765625" style="49" customWidth="1"/>
    <col min="3842" max="3842" width="7.19921875" style="49" customWidth="1"/>
    <col min="3843" max="4096" width="8.09765625" style="49"/>
    <col min="4097" max="4097" width="6.59765625" style="49" customWidth="1"/>
    <col min="4098" max="4098" width="7.19921875" style="49" customWidth="1"/>
    <col min="4099" max="4352" width="8.09765625" style="49"/>
    <col min="4353" max="4353" width="6.59765625" style="49" customWidth="1"/>
    <col min="4354" max="4354" width="7.19921875" style="49" customWidth="1"/>
    <col min="4355" max="4608" width="8.09765625" style="49"/>
    <col min="4609" max="4609" width="6.59765625" style="49" customWidth="1"/>
    <col min="4610" max="4610" width="7.19921875" style="49" customWidth="1"/>
    <col min="4611" max="4864" width="8.09765625" style="49"/>
    <col min="4865" max="4865" width="6.59765625" style="49" customWidth="1"/>
    <col min="4866" max="4866" width="7.19921875" style="49" customWidth="1"/>
    <col min="4867" max="5120" width="8.09765625" style="49"/>
    <col min="5121" max="5121" width="6.59765625" style="49" customWidth="1"/>
    <col min="5122" max="5122" width="7.19921875" style="49" customWidth="1"/>
    <col min="5123" max="5376" width="8.09765625" style="49"/>
    <col min="5377" max="5377" width="6.59765625" style="49" customWidth="1"/>
    <col min="5378" max="5378" width="7.19921875" style="49" customWidth="1"/>
    <col min="5379" max="5632" width="8.09765625" style="49"/>
    <col min="5633" max="5633" width="6.59765625" style="49" customWidth="1"/>
    <col min="5634" max="5634" width="7.19921875" style="49" customWidth="1"/>
    <col min="5635" max="5888" width="8.09765625" style="49"/>
    <col min="5889" max="5889" width="6.59765625" style="49" customWidth="1"/>
    <col min="5890" max="5890" width="7.19921875" style="49" customWidth="1"/>
    <col min="5891" max="6144" width="8.09765625" style="49"/>
    <col min="6145" max="6145" width="6.59765625" style="49" customWidth="1"/>
    <col min="6146" max="6146" width="7.19921875" style="49" customWidth="1"/>
    <col min="6147" max="6400" width="8.09765625" style="49"/>
    <col min="6401" max="6401" width="6.59765625" style="49" customWidth="1"/>
    <col min="6402" max="6402" width="7.19921875" style="49" customWidth="1"/>
    <col min="6403" max="6656" width="8.09765625" style="49"/>
    <col min="6657" max="6657" width="6.59765625" style="49" customWidth="1"/>
    <col min="6658" max="6658" width="7.19921875" style="49" customWidth="1"/>
    <col min="6659" max="6912" width="8.09765625" style="49"/>
    <col min="6913" max="6913" width="6.59765625" style="49" customWidth="1"/>
    <col min="6914" max="6914" width="7.19921875" style="49" customWidth="1"/>
    <col min="6915" max="7168" width="8.09765625" style="49"/>
    <col min="7169" max="7169" width="6.59765625" style="49" customWidth="1"/>
    <col min="7170" max="7170" width="7.19921875" style="49" customWidth="1"/>
    <col min="7171" max="7424" width="8.09765625" style="49"/>
    <col min="7425" max="7425" width="6.59765625" style="49" customWidth="1"/>
    <col min="7426" max="7426" width="7.19921875" style="49" customWidth="1"/>
    <col min="7427" max="7680" width="8.09765625" style="49"/>
    <col min="7681" max="7681" width="6.59765625" style="49" customWidth="1"/>
    <col min="7682" max="7682" width="7.19921875" style="49" customWidth="1"/>
    <col min="7683" max="7936" width="8.09765625" style="49"/>
    <col min="7937" max="7937" width="6.59765625" style="49" customWidth="1"/>
    <col min="7938" max="7938" width="7.19921875" style="49" customWidth="1"/>
    <col min="7939" max="8192" width="8.09765625" style="49"/>
    <col min="8193" max="8193" width="6.59765625" style="49" customWidth="1"/>
    <col min="8194" max="8194" width="7.19921875" style="49" customWidth="1"/>
    <col min="8195" max="8448" width="8.09765625" style="49"/>
    <col min="8449" max="8449" width="6.59765625" style="49" customWidth="1"/>
    <col min="8450" max="8450" width="7.19921875" style="49" customWidth="1"/>
    <col min="8451" max="8704" width="8.09765625" style="49"/>
    <col min="8705" max="8705" width="6.59765625" style="49" customWidth="1"/>
    <col min="8706" max="8706" width="7.19921875" style="49" customWidth="1"/>
    <col min="8707" max="8960" width="8.09765625" style="49"/>
    <col min="8961" max="8961" width="6.59765625" style="49" customWidth="1"/>
    <col min="8962" max="8962" width="7.19921875" style="49" customWidth="1"/>
    <col min="8963" max="9216" width="8.09765625" style="49"/>
    <col min="9217" max="9217" width="6.59765625" style="49" customWidth="1"/>
    <col min="9218" max="9218" width="7.19921875" style="49" customWidth="1"/>
    <col min="9219" max="9472" width="8.09765625" style="49"/>
    <col min="9473" max="9473" width="6.59765625" style="49" customWidth="1"/>
    <col min="9474" max="9474" width="7.19921875" style="49" customWidth="1"/>
    <col min="9475" max="9728" width="8.09765625" style="49"/>
    <col min="9729" max="9729" width="6.59765625" style="49" customWidth="1"/>
    <col min="9730" max="9730" width="7.19921875" style="49" customWidth="1"/>
    <col min="9731" max="9984" width="8.09765625" style="49"/>
    <col min="9985" max="9985" width="6.59765625" style="49" customWidth="1"/>
    <col min="9986" max="9986" width="7.19921875" style="49" customWidth="1"/>
    <col min="9987" max="10240" width="8.09765625" style="49"/>
    <col min="10241" max="10241" width="6.59765625" style="49" customWidth="1"/>
    <col min="10242" max="10242" width="7.19921875" style="49" customWidth="1"/>
    <col min="10243" max="10496" width="8.09765625" style="49"/>
    <col min="10497" max="10497" width="6.59765625" style="49" customWidth="1"/>
    <col min="10498" max="10498" width="7.19921875" style="49" customWidth="1"/>
    <col min="10499" max="10752" width="8.09765625" style="49"/>
    <col min="10753" max="10753" width="6.59765625" style="49" customWidth="1"/>
    <col min="10754" max="10754" width="7.19921875" style="49" customWidth="1"/>
    <col min="10755" max="11008" width="8.09765625" style="49"/>
    <col min="11009" max="11009" width="6.59765625" style="49" customWidth="1"/>
    <col min="11010" max="11010" width="7.19921875" style="49" customWidth="1"/>
    <col min="11011" max="11264" width="8.09765625" style="49"/>
    <col min="11265" max="11265" width="6.59765625" style="49" customWidth="1"/>
    <col min="11266" max="11266" width="7.19921875" style="49" customWidth="1"/>
    <col min="11267" max="11520" width="8.09765625" style="49"/>
    <col min="11521" max="11521" width="6.59765625" style="49" customWidth="1"/>
    <col min="11522" max="11522" width="7.19921875" style="49" customWidth="1"/>
    <col min="11523" max="11776" width="8.09765625" style="49"/>
    <col min="11777" max="11777" width="6.59765625" style="49" customWidth="1"/>
    <col min="11778" max="11778" width="7.19921875" style="49" customWidth="1"/>
    <col min="11779" max="12032" width="8.09765625" style="49"/>
    <col min="12033" max="12033" width="6.59765625" style="49" customWidth="1"/>
    <col min="12034" max="12034" width="7.19921875" style="49" customWidth="1"/>
    <col min="12035" max="12288" width="8.09765625" style="49"/>
    <col min="12289" max="12289" width="6.59765625" style="49" customWidth="1"/>
    <col min="12290" max="12290" width="7.19921875" style="49" customWidth="1"/>
    <col min="12291" max="12544" width="8.09765625" style="49"/>
    <col min="12545" max="12545" width="6.59765625" style="49" customWidth="1"/>
    <col min="12546" max="12546" width="7.19921875" style="49" customWidth="1"/>
    <col min="12547" max="12800" width="8.09765625" style="49"/>
    <col min="12801" max="12801" width="6.59765625" style="49" customWidth="1"/>
    <col min="12802" max="12802" width="7.19921875" style="49" customWidth="1"/>
    <col min="12803" max="13056" width="8.09765625" style="49"/>
    <col min="13057" max="13057" width="6.59765625" style="49" customWidth="1"/>
    <col min="13058" max="13058" width="7.19921875" style="49" customWidth="1"/>
    <col min="13059" max="13312" width="8.09765625" style="49"/>
    <col min="13313" max="13313" width="6.59765625" style="49" customWidth="1"/>
    <col min="13314" max="13314" width="7.19921875" style="49" customWidth="1"/>
    <col min="13315" max="13568" width="8.09765625" style="49"/>
    <col min="13569" max="13569" width="6.59765625" style="49" customWidth="1"/>
    <col min="13570" max="13570" width="7.19921875" style="49" customWidth="1"/>
    <col min="13571" max="13824" width="8.09765625" style="49"/>
    <col min="13825" max="13825" width="6.59765625" style="49" customWidth="1"/>
    <col min="13826" max="13826" width="7.19921875" style="49" customWidth="1"/>
    <col min="13827" max="14080" width="8.09765625" style="49"/>
    <col min="14081" max="14081" width="6.59765625" style="49" customWidth="1"/>
    <col min="14082" max="14082" width="7.19921875" style="49" customWidth="1"/>
    <col min="14083" max="14336" width="8.09765625" style="49"/>
    <col min="14337" max="14337" width="6.59765625" style="49" customWidth="1"/>
    <col min="14338" max="14338" width="7.19921875" style="49" customWidth="1"/>
    <col min="14339" max="14592" width="8.09765625" style="49"/>
    <col min="14593" max="14593" width="6.59765625" style="49" customWidth="1"/>
    <col min="14594" max="14594" width="7.19921875" style="49" customWidth="1"/>
    <col min="14595" max="14848" width="8.09765625" style="49"/>
    <col min="14849" max="14849" width="6.59765625" style="49" customWidth="1"/>
    <col min="14850" max="14850" width="7.19921875" style="49" customWidth="1"/>
    <col min="14851" max="15104" width="8.09765625" style="49"/>
    <col min="15105" max="15105" width="6.59765625" style="49" customWidth="1"/>
    <col min="15106" max="15106" width="7.19921875" style="49" customWidth="1"/>
    <col min="15107" max="15360" width="8.09765625" style="49"/>
    <col min="15361" max="15361" width="6.59765625" style="49" customWidth="1"/>
    <col min="15362" max="15362" width="7.19921875" style="49" customWidth="1"/>
    <col min="15363" max="15616" width="8.09765625" style="49"/>
    <col min="15617" max="15617" width="6.59765625" style="49" customWidth="1"/>
    <col min="15618" max="15618" width="7.19921875" style="49" customWidth="1"/>
    <col min="15619" max="15872" width="8.09765625" style="49"/>
    <col min="15873" max="15873" width="6.59765625" style="49" customWidth="1"/>
    <col min="15874" max="15874" width="7.19921875" style="49" customWidth="1"/>
    <col min="15875" max="16128" width="8.09765625" style="49"/>
    <col min="16129" max="16129" width="6.59765625" style="49" customWidth="1"/>
    <col min="16130" max="16130" width="7.19921875" style="49" customWidth="1"/>
    <col min="16131" max="16384" width="8.09765625" style="49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9765625" defaultRowHeight="13.2" x14ac:dyDescent="0.45"/>
  <cols>
    <col min="1" max="16384" width="8.09765625" style="49"/>
  </cols>
  <sheetData>
    <row r="1" spans="1:10" x14ac:dyDescent="0.45">
      <c r="A1" s="49" t="s">
        <v>25</v>
      </c>
    </row>
    <row r="2" spans="1:10" x14ac:dyDescent="0.45">
      <c r="A2" s="96" t="s">
        <v>38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45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45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45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45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45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45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45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45">
      <c r="A11" s="49" t="s">
        <v>26</v>
      </c>
    </row>
    <row r="12" spans="1:10" x14ac:dyDescent="0.45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45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45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45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45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45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45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45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45">
      <c r="A21" s="49" t="s">
        <v>27</v>
      </c>
    </row>
    <row r="22" spans="1:10" x14ac:dyDescent="0.45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45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45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45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45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45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45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45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L18" sqref="L18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28" t="s">
        <v>14</v>
      </c>
      <c r="B1" s="29"/>
      <c r="C1" s="30"/>
      <c r="D1" s="31"/>
      <c r="E1" s="30"/>
      <c r="F1" s="31"/>
      <c r="G1" s="30"/>
      <c r="H1" s="31"/>
    </row>
    <row r="2" spans="1:8" x14ac:dyDescent="0.45">
      <c r="A2" s="32"/>
      <c r="B2" s="30"/>
      <c r="C2" s="30"/>
      <c r="D2" s="31"/>
      <c r="E2" s="30"/>
      <c r="F2" s="31"/>
      <c r="G2" s="30"/>
      <c r="H2" s="31"/>
    </row>
    <row r="3" spans="1:8" x14ac:dyDescent="0.45">
      <c r="A3" s="33" t="s">
        <v>15</v>
      </c>
      <c r="B3" s="33" t="s">
        <v>16</v>
      </c>
      <c r="C3" s="33" t="s">
        <v>17</v>
      </c>
      <c r="D3" s="34" t="s">
        <v>18</v>
      </c>
      <c r="E3" s="33" t="s">
        <v>19</v>
      </c>
      <c r="F3" s="34" t="s">
        <v>18</v>
      </c>
      <c r="G3" s="33" t="s">
        <v>20</v>
      </c>
      <c r="H3" s="34" t="s">
        <v>18</v>
      </c>
    </row>
    <row r="4" spans="1:8" x14ac:dyDescent="0.45">
      <c r="A4" s="35" t="s">
        <v>21</v>
      </c>
      <c r="B4" s="35" t="s">
        <v>36</v>
      </c>
      <c r="C4" s="35"/>
      <c r="D4" s="36">
        <v>45178</v>
      </c>
      <c r="E4" s="35"/>
      <c r="F4" s="36">
        <v>45181</v>
      </c>
      <c r="G4" s="35"/>
      <c r="H4" s="36">
        <v>45185</v>
      </c>
    </row>
    <row r="5" spans="1:8" x14ac:dyDescent="0.45">
      <c r="A5" s="35" t="s">
        <v>21</v>
      </c>
      <c r="B5" s="35"/>
      <c r="C5" s="35"/>
      <c r="D5" s="36"/>
      <c r="E5" s="35"/>
      <c r="F5" s="37"/>
      <c r="G5" s="35"/>
      <c r="H5" s="37"/>
    </row>
    <row r="6" spans="1:8" x14ac:dyDescent="0.45">
      <c r="A6" s="35" t="s">
        <v>21</v>
      </c>
      <c r="B6" s="35"/>
      <c r="C6" s="35"/>
      <c r="D6" s="37"/>
      <c r="E6" s="35"/>
      <c r="F6" s="37"/>
      <c r="G6" s="35"/>
      <c r="H6" s="37"/>
    </row>
    <row r="7" spans="1:8" x14ac:dyDescent="0.45">
      <c r="A7" s="35" t="s">
        <v>21</v>
      </c>
      <c r="B7" s="35"/>
      <c r="C7" s="35"/>
      <c r="D7" s="37"/>
      <c r="E7" s="35"/>
      <c r="F7" s="37"/>
      <c r="G7" s="35"/>
      <c r="H7" s="37"/>
    </row>
    <row r="8" spans="1:8" x14ac:dyDescent="0.45">
      <c r="A8" s="35" t="s">
        <v>21</v>
      </c>
      <c r="B8" s="35"/>
      <c r="C8" s="35"/>
      <c r="D8" s="37"/>
      <c r="E8" s="35"/>
      <c r="F8" s="37"/>
      <c r="G8" s="35"/>
      <c r="H8" s="37"/>
    </row>
    <row r="9" spans="1:8" x14ac:dyDescent="0.45">
      <c r="A9" s="35" t="s">
        <v>21</v>
      </c>
      <c r="B9" s="35"/>
      <c r="C9" s="35"/>
      <c r="D9" s="37"/>
      <c r="E9" s="35"/>
      <c r="F9" s="37"/>
      <c r="G9" s="35"/>
      <c r="H9" s="37"/>
    </row>
    <row r="10" spans="1:8" x14ac:dyDescent="0.45">
      <c r="A10" s="35" t="s">
        <v>21</v>
      </c>
      <c r="B10" s="35"/>
      <c r="C10" s="35"/>
      <c r="D10" s="37"/>
      <c r="E10" s="35"/>
      <c r="F10" s="37"/>
      <c r="G10" s="35"/>
      <c r="H10" s="37"/>
    </row>
    <row r="11" spans="1:8" x14ac:dyDescent="0.45">
      <c r="A11" s="35" t="s">
        <v>21</v>
      </c>
      <c r="B11" s="35"/>
      <c r="C11" s="35"/>
      <c r="D11" s="37"/>
      <c r="E11" s="35"/>
      <c r="F11" s="37"/>
      <c r="G11" s="35"/>
      <c r="H11" s="37"/>
    </row>
    <row r="12" spans="1:8" x14ac:dyDescent="0.4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昭久 大澤</cp:lastModifiedBy>
  <dcterms:created xsi:type="dcterms:W3CDTF">2020-09-18T03:10:57Z</dcterms:created>
  <dcterms:modified xsi:type="dcterms:W3CDTF">2023-09-16T04:35:48Z</dcterms:modified>
</cp:coreProperties>
</file>