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aki20\Desktop\"/>
    </mc:Choice>
  </mc:AlternateContent>
  <xr:revisionPtr revIDLastSave="0" documentId="13_ncr:1_{0B90299E-B520-4DD1-B9CF-30BCFAA3B3F9}" xr6:coauthVersionLast="47" xr6:coauthVersionMax="47" xr10:uidLastSave="{00000000-0000-0000-0000-000000000000}"/>
  <bookViews>
    <workbookView xWindow="1890" yWindow="1050" windowWidth="21435" windowHeight="14370" activeTab="4" xr2:uid="{00000000-000D-0000-FFFF-FFFF00000000}"/>
  </bookViews>
  <sheets>
    <sheet name="検証シート_日足" sheetId="1" r:id="rId1"/>
    <sheet name="画像_日足" sheetId="6" r:id="rId2"/>
    <sheet name="検証シート_H4" sheetId="11" r:id="rId3"/>
    <sheet name="画像_H4" sheetId="12" r:id="rId4"/>
    <sheet name="気づき" sheetId="5" r:id="rId5"/>
    <sheet name="検証終了通貨" sheetId="2" r:id="rId6"/>
    <sheet name="検証ルール" sheetId="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4" i="11" l="1"/>
  <c r="M23" i="11"/>
  <c r="G19" i="11"/>
  <c r="F70" i="11"/>
  <c r="E70" i="11"/>
  <c r="F69" i="11"/>
  <c r="E69" i="11"/>
  <c r="P68" i="11"/>
  <c r="J68" i="11" s="1"/>
  <c r="J70" i="11" s="1"/>
  <c r="O68" i="11"/>
  <c r="I68" i="11" s="1"/>
  <c r="I70" i="11" s="1"/>
  <c r="N68" i="11"/>
  <c r="H68" i="11" s="1"/>
  <c r="H70" i="11" s="1"/>
  <c r="L68" i="11"/>
  <c r="F68" i="11"/>
  <c r="F71" i="11" s="1"/>
  <c r="E68" i="11"/>
  <c r="E71" i="11" s="1"/>
  <c r="K67" i="11"/>
  <c r="J67" i="11"/>
  <c r="I67" i="11"/>
  <c r="H67" i="11"/>
  <c r="K66" i="11"/>
  <c r="J66" i="11"/>
  <c r="M67" i="11" s="1"/>
  <c r="I66" i="11"/>
  <c r="L67" i="11" s="1"/>
  <c r="H66" i="11"/>
  <c r="K65" i="11"/>
  <c r="J65" i="11"/>
  <c r="M66" i="11" s="1"/>
  <c r="I65" i="11"/>
  <c r="L66" i="11" s="1"/>
  <c r="H65" i="11"/>
  <c r="K64" i="11"/>
  <c r="J64" i="11"/>
  <c r="M65" i="11" s="1"/>
  <c r="I64" i="11"/>
  <c r="L65" i="11" s="1"/>
  <c r="H64" i="11"/>
  <c r="K63" i="11"/>
  <c r="J63" i="11"/>
  <c r="M64" i="11" s="1"/>
  <c r="I63" i="11"/>
  <c r="L64" i="11" s="1"/>
  <c r="H63" i="11"/>
  <c r="K62" i="11"/>
  <c r="J62" i="11"/>
  <c r="M63" i="11" s="1"/>
  <c r="I62" i="11"/>
  <c r="L63" i="11" s="1"/>
  <c r="H62" i="11"/>
  <c r="K61" i="11"/>
  <c r="J61" i="11"/>
  <c r="M62" i="11" s="1"/>
  <c r="I61" i="11"/>
  <c r="L62" i="11" s="1"/>
  <c r="H61" i="11"/>
  <c r="K60" i="11"/>
  <c r="J60" i="11"/>
  <c r="M61" i="11" s="1"/>
  <c r="I60" i="11"/>
  <c r="L61" i="11" s="1"/>
  <c r="H60" i="11"/>
  <c r="K59" i="11"/>
  <c r="J59" i="11"/>
  <c r="M60" i="11" s="1"/>
  <c r="I59" i="11"/>
  <c r="L60" i="11" s="1"/>
  <c r="H59" i="11"/>
  <c r="K58" i="11"/>
  <c r="J58" i="11"/>
  <c r="M59" i="11" s="1"/>
  <c r="I58" i="11"/>
  <c r="L59" i="11" s="1"/>
  <c r="H58" i="11"/>
  <c r="K57" i="11"/>
  <c r="J57" i="11"/>
  <c r="M58" i="11" s="1"/>
  <c r="I57" i="11"/>
  <c r="L58" i="11" s="1"/>
  <c r="H57" i="11"/>
  <c r="K56" i="11"/>
  <c r="J56" i="11"/>
  <c r="M57" i="11" s="1"/>
  <c r="I56" i="11"/>
  <c r="L57" i="11" s="1"/>
  <c r="H56" i="11"/>
  <c r="K55" i="11"/>
  <c r="J55" i="11"/>
  <c r="M56" i="11" s="1"/>
  <c r="I55" i="11"/>
  <c r="L56" i="11" s="1"/>
  <c r="H55" i="11"/>
  <c r="K54" i="11"/>
  <c r="J54" i="11"/>
  <c r="M55" i="11" s="1"/>
  <c r="I54" i="11"/>
  <c r="L55" i="11" s="1"/>
  <c r="H54" i="11"/>
  <c r="K53" i="11"/>
  <c r="J53" i="11"/>
  <c r="M54" i="11" s="1"/>
  <c r="I53" i="11"/>
  <c r="L54" i="11" s="1"/>
  <c r="H53" i="11"/>
  <c r="K52" i="11"/>
  <c r="J52" i="11"/>
  <c r="M53" i="11" s="1"/>
  <c r="I52" i="11"/>
  <c r="L53" i="11" s="1"/>
  <c r="H52" i="11"/>
  <c r="K51" i="11"/>
  <c r="J51" i="11"/>
  <c r="M52" i="11" s="1"/>
  <c r="I51" i="11"/>
  <c r="L52" i="11" s="1"/>
  <c r="H51" i="11"/>
  <c r="K50" i="11"/>
  <c r="J50" i="11"/>
  <c r="M51" i="11" s="1"/>
  <c r="I50" i="11"/>
  <c r="L51" i="11" s="1"/>
  <c r="H50" i="11"/>
  <c r="K49" i="11"/>
  <c r="J49" i="11"/>
  <c r="M50" i="11" s="1"/>
  <c r="I49" i="11"/>
  <c r="L50" i="11" s="1"/>
  <c r="H49" i="11"/>
  <c r="K48" i="11"/>
  <c r="J48" i="11"/>
  <c r="M49" i="11" s="1"/>
  <c r="I48" i="11"/>
  <c r="L49" i="11" s="1"/>
  <c r="H48" i="11"/>
  <c r="K47" i="11"/>
  <c r="J47" i="11"/>
  <c r="M48" i="11" s="1"/>
  <c r="I47" i="11"/>
  <c r="L48" i="11" s="1"/>
  <c r="H47" i="11"/>
  <c r="K46" i="11"/>
  <c r="J46" i="11"/>
  <c r="M47" i="11" s="1"/>
  <c r="I46" i="11"/>
  <c r="L47" i="11" s="1"/>
  <c r="H46" i="11"/>
  <c r="K45" i="11"/>
  <c r="J45" i="11"/>
  <c r="M46" i="11" s="1"/>
  <c r="I45" i="11"/>
  <c r="L46" i="11" s="1"/>
  <c r="H45" i="11"/>
  <c r="K44" i="11"/>
  <c r="J44" i="11"/>
  <c r="M45" i="11" s="1"/>
  <c r="I44" i="11"/>
  <c r="L45" i="11" s="1"/>
  <c r="H44" i="11"/>
  <c r="K43" i="11"/>
  <c r="J43" i="11"/>
  <c r="M44" i="11" s="1"/>
  <c r="I43" i="11"/>
  <c r="L44" i="11" s="1"/>
  <c r="H43" i="11"/>
  <c r="K42" i="11"/>
  <c r="J42" i="11"/>
  <c r="M43" i="11" s="1"/>
  <c r="I42" i="11"/>
  <c r="L43" i="11" s="1"/>
  <c r="H42" i="11"/>
  <c r="K41" i="11"/>
  <c r="J41" i="11"/>
  <c r="M42" i="11" s="1"/>
  <c r="I41" i="11"/>
  <c r="L42" i="11" s="1"/>
  <c r="H41" i="11"/>
  <c r="K40" i="11"/>
  <c r="J40" i="11"/>
  <c r="M41" i="11" s="1"/>
  <c r="I40" i="11"/>
  <c r="L41" i="11" s="1"/>
  <c r="H40" i="11"/>
  <c r="K39" i="11"/>
  <c r="J39" i="11"/>
  <c r="M40" i="11" s="1"/>
  <c r="I39" i="11"/>
  <c r="L40" i="11" s="1"/>
  <c r="H39" i="11"/>
  <c r="K38" i="11"/>
  <c r="J38" i="11"/>
  <c r="M39" i="11" s="1"/>
  <c r="I38" i="11"/>
  <c r="L39" i="11" s="1"/>
  <c r="H38" i="11"/>
  <c r="K37" i="11"/>
  <c r="J37" i="11"/>
  <c r="M38" i="11" s="1"/>
  <c r="I37" i="11"/>
  <c r="L38" i="11" s="1"/>
  <c r="H37" i="11"/>
  <c r="K36" i="11"/>
  <c r="J36" i="11"/>
  <c r="M37" i="11" s="1"/>
  <c r="I36" i="11"/>
  <c r="L37" i="11" s="1"/>
  <c r="H36" i="11"/>
  <c r="K35" i="11"/>
  <c r="J35" i="11"/>
  <c r="M36" i="11" s="1"/>
  <c r="I35" i="11"/>
  <c r="L36" i="11" s="1"/>
  <c r="H35" i="11"/>
  <c r="K34" i="11"/>
  <c r="J34" i="11"/>
  <c r="M35" i="11" s="1"/>
  <c r="I34" i="11"/>
  <c r="L35" i="11" s="1"/>
  <c r="H34" i="11"/>
  <c r="K33" i="11"/>
  <c r="J33" i="11"/>
  <c r="M34" i="11" s="1"/>
  <c r="I33" i="11"/>
  <c r="L34" i="11" s="1"/>
  <c r="H33" i="11"/>
  <c r="K32" i="11"/>
  <c r="J32" i="11"/>
  <c r="M33" i="11" s="1"/>
  <c r="I32" i="11"/>
  <c r="L33" i="11" s="1"/>
  <c r="H32" i="11"/>
  <c r="K31" i="11"/>
  <c r="J31" i="11"/>
  <c r="M32" i="11" s="1"/>
  <c r="I31" i="11"/>
  <c r="L32" i="11" s="1"/>
  <c r="H31" i="11"/>
  <c r="J30" i="11"/>
  <c r="M31" i="11" s="1"/>
  <c r="I30" i="11"/>
  <c r="L31" i="11" s="1"/>
  <c r="H30" i="11"/>
  <c r="J29" i="11"/>
  <c r="M30" i="11" s="1"/>
  <c r="I29" i="11"/>
  <c r="L30" i="11" s="1"/>
  <c r="H29" i="11"/>
  <c r="K30" i="11" s="1"/>
  <c r="L28" i="11"/>
  <c r="K28" i="11"/>
  <c r="J28" i="11"/>
  <c r="I28" i="11"/>
  <c r="L29" i="11" s="1"/>
  <c r="H28" i="11"/>
  <c r="K29" i="11" s="1"/>
  <c r="M19" i="11"/>
  <c r="G20" i="11" s="1"/>
  <c r="M70" i="11" l="1"/>
  <c r="L70" i="11"/>
  <c r="K70" i="11"/>
  <c r="M20" i="11"/>
  <c r="M21" i="11" s="1"/>
  <c r="M22" i="11" s="1"/>
  <c r="G23" i="11" s="1"/>
  <c r="M25" i="1"/>
  <c r="M24" i="1"/>
  <c r="G25" i="1" s="1"/>
  <c r="G22" i="11" l="1"/>
  <c r="G21" i="11"/>
  <c r="G68" i="11" l="1"/>
  <c r="G69" i="11"/>
  <c r="G70" i="11"/>
  <c r="G71" i="11" l="1"/>
  <c r="G19" i="1" l="1"/>
  <c r="M19" i="1"/>
  <c r="M20" i="1" s="1"/>
  <c r="G20" i="1" l="1"/>
  <c r="M21" i="1"/>
  <c r="G21" i="1"/>
  <c r="E68" i="1"/>
  <c r="G22" i="1" l="1"/>
  <c r="M22" i="1"/>
  <c r="E70" i="1"/>
  <c r="F70" i="1"/>
  <c r="L68" i="1"/>
  <c r="F68" i="1"/>
  <c r="M23" i="1" l="1"/>
  <c r="G24" i="1" s="1"/>
  <c r="G23" i="1"/>
  <c r="G70" i="1" s="1"/>
  <c r="G68" i="1"/>
  <c r="G69" i="1"/>
  <c r="G71" i="1" s="1"/>
  <c r="F69" i="1"/>
  <c r="F71" i="1" s="1"/>
  <c r="E69" i="1"/>
  <c r="E71" i="1" s="1"/>
  <c r="J28" i="1" l="1"/>
  <c r="J29" i="1" l="1"/>
  <c r="L28" i="1"/>
  <c r="I28" i="1" s="1"/>
  <c r="K28" i="1"/>
  <c r="H28" i="1" s="1"/>
  <c r="K29" i="1" l="1"/>
  <c r="H29" i="1" s="1"/>
  <c r="L29" i="1"/>
  <c r="I29" i="1" s="1"/>
  <c r="M30" i="1"/>
  <c r="J30" i="1" s="1"/>
  <c r="M31" i="1" l="1"/>
  <c r="J31" i="1" s="1"/>
  <c r="L30" i="1"/>
  <c r="I30" i="1" s="1"/>
  <c r="K30" i="1"/>
  <c r="H30" i="1" s="1"/>
  <c r="K31" i="1" l="1"/>
  <c r="H31" i="1" s="1"/>
  <c r="L31" i="1"/>
  <c r="I31" i="1" s="1"/>
  <c r="M32" i="1"/>
  <c r="J32" i="1" s="1"/>
  <c r="M33" i="1" l="1"/>
  <c r="J33" i="1" s="1"/>
  <c r="L32" i="1"/>
  <c r="I32" i="1" s="1"/>
  <c r="K32" i="1"/>
  <c r="H32" i="1" s="1"/>
  <c r="K33" i="1" l="1"/>
  <c r="H33" i="1" s="1"/>
  <c r="L33" i="1"/>
  <c r="I33" i="1" s="1"/>
  <c r="M34" i="1"/>
  <c r="J34" i="1" s="1"/>
  <c r="M35" i="1" l="1"/>
  <c r="J35" i="1" s="1"/>
  <c r="L34" i="1"/>
  <c r="I34" i="1" s="1"/>
  <c r="K34" i="1"/>
  <c r="H34" i="1" s="1"/>
  <c r="K35" i="1" l="1"/>
  <c r="H35" i="1" s="1"/>
  <c r="L35" i="1"/>
  <c r="I35" i="1" s="1"/>
  <c r="M36" i="1"/>
  <c r="J36" i="1" s="1"/>
  <c r="M37" i="1" l="1"/>
  <c r="J37" i="1" s="1"/>
  <c r="L36" i="1"/>
  <c r="I36" i="1" s="1"/>
  <c r="K36" i="1"/>
  <c r="H36" i="1" s="1"/>
  <c r="K37" i="1" l="1"/>
  <c r="H37" i="1" s="1"/>
  <c r="L37" i="1"/>
  <c r="I37" i="1" s="1"/>
  <c r="M38" i="1"/>
  <c r="J38" i="1" s="1"/>
  <c r="M39" i="1" l="1"/>
  <c r="J39" i="1" s="1"/>
  <c r="L38" i="1"/>
  <c r="I38" i="1" s="1"/>
  <c r="K38" i="1"/>
  <c r="H38" i="1" s="1"/>
  <c r="K39" i="1" l="1"/>
  <c r="H39" i="1" s="1"/>
  <c r="L39" i="1"/>
  <c r="I39" i="1" s="1"/>
  <c r="M40" i="1"/>
  <c r="J40" i="1" s="1"/>
  <c r="M41" i="1" l="1"/>
  <c r="J41" i="1" s="1"/>
  <c r="L40" i="1"/>
  <c r="I40" i="1" s="1"/>
  <c r="K40" i="1"/>
  <c r="H40" i="1" s="1"/>
  <c r="K41" i="1" l="1"/>
  <c r="H41" i="1" s="1"/>
  <c r="L41" i="1"/>
  <c r="I41" i="1" s="1"/>
  <c r="M42" i="1"/>
  <c r="J42" i="1" s="1"/>
  <c r="M43" i="1" l="1"/>
  <c r="J43" i="1" s="1"/>
  <c r="L42" i="1"/>
  <c r="I42" i="1" s="1"/>
  <c r="K42" i="1"/>
  <c r="H42" i="1" s="1"/>
  <c r="K43" i="1" l="1"/>
  <c r="H43" i="1" s="1"/>
  <c r="L43" i="1"/>
  <c r="I43" i="1" s="1"/>
  <c r="M44" i="1"/>
  <c r="J44" i="1" s="1"/>
  <c r="M45" i="1" l="1"/>
  <c r="J45" i="1" s="1"/>
  <c r="L44" i="1"/>
  <c r="I44" i="1" s="1"/>
  <c r="K44" i="1"/>
  <c r="H44" i="1" s="1"/>
  <c r="K45" i="1" l="1"/>
  <c r="H45" i="1" s="1"/>
  <c r="L45" i="1"/>
  <c r="I45" i="1" s="1"/>
  <c r="M46" i="1"/>
  <c r="J46" i="1" s="1"/>
  <c r="M47" i="1" l="1"/>
  <c r="J47" i="1" s="1"/>
  <c r="L46" i="1"/>
  <c r="I46" i="1" s="1"/>
  <c r="K46" i="1"/>
  <c r="H46" i="1" s="1"/>
  <c r="K47" i="1" l="1"/>
  <c r="H47" i="1" s="1"/>
  <c r="L47" i="1"/>
  <c r="I47" i="1" s="1"/>
  <c r="M48" i="1"/>
  <c r="J48" i="1" s="1"/>
  <c r="M49" i="1" l="1"/>
  <c r="J49" i="1" s="1"/>
  <c r="L48" i="1"/>
  <c r="I48" i="1" s="1"/>
  <c r="K48" i="1"/>
  <c r="H48" i="1" s="1"/>
  <c r="K49" i="1" l="1"/>
  <c r="H49" i="1" s="1"/>
  <c r="L49" i="1"/>
  <c r="I49" i="1" s="1"/>
  <c r="M50" i="1"/>
  <c r="J50" i="1" s="1"/>
  <c r="M51" i="1" l="1"/>
  <c r="J51" i="1" s="1"/>
  <c r="M52" i="1" s="1"/>
  <c r="J52" i="1" s="1"/>
  <c r="M53" i="1" s="1"/>
  <c r="J53" i="1" s="1"/>
  <c r="L50" i="1"/>
  <c r="I50" i="1" s="1"/>
  <c r="K50" i="1"/>
  <c r="H50" i="1" s="1"/>
  <c r="L51" i="1" l="1"/>
  <c r="I51" i="1" s="1"/>
  <c r="L52" i="1" s="1"/>
  <c r="I52" i="1" s="1"/>
  <c r="K51" i="1"/>
  <c r="H51" i="1" s="1"/>
  <c r="M54" i="1"/>
  <c r="J54" i="1" s="1"/>
  <c r="K52" i="1" l="1"/>
  <c r="H52" i="1" s="1"/>
  <c r="L53" i="1"/>
  <c r="I53" i="1" s="1"/>
  <c r="L54" i="1" s="1"/>
  <c r="I54" i="1" s="1"/>
  <c r="M55" i="1"/>
  <c r="J55" i="1" s="1"/>
  <c r="K53" i="1" l="1"/>
  <c r="H53" i="1" s="1"/>
  <c r="L55" i="1"/>
  <c r="I55" i="1" s="1"/>
  <c r="L56" i="1" s="1"/>
  <c r="I56" i="1" s="1"/>
  <c r="M56" i="1"/>
  <c r="J56" i="1" s="1"/>
  <c r="K54" i="1" l="1"/>
  <c r="H54" i="1" s="1"/>
  <c r="L57" i="1"/>
  <c r="I57" i="1" s="1"/>
  <c r="M57" i="1"/>
  <c r="J57" i="1" s="1"/>
  <c r="K55" i="1" l="1"/>
  <c r="H55" i="1" s="1"/>
  <c r="L58" i="1"/>
  <c r="I58" i="1" s="1"/>
  <c r="M58" i="1"/>
  <c r="J58" i="1" s="1"/>
  <c r="K56" i="1" l="1"/>
  <c r="H56" i="1" s="1"/>
  <c r="L59" i="1"/>
  <c r="I59" i="1" s="1"/>
  <c r="M59" i="1"/>
  <c r="J59" i="1" s="1"/>
  <c r="K57" i="1" l="1"/>
  <c r="H57" i="1" s="1"/>
  <c r="L60" i="1"/>
  <c r="I60" i="1" s="1"/>
  <c r="M60" i="1"/>
  <c r="J60" i="1" s="1"/>
  <c r="K58" i="1" l="1"/>
  <c r="H58" i="1" s="1"/>
  <c r="L61" i="1"/>
  <c r="I61" i="1" s="1"/>
  <c r="M61" i="1"/>
  <c r="J61" i="1" s="1"/>
  <c r="K59" i="1" l="1"/>
  <c r="H59" i="1" s="1"/>
  <c r="L62" i="1"/>
  <c r="I62" i="1" s="1"/>
  <c r="M62" i="1"/>
  <c r="J62" i="1" s="1"/>
  <c r="K60" i="1" l="1"/>
  <c r="H60" i="1" s="1"/>
  <c r="L63" i="1"/>
  <c r="I63" i="1" s="1"/>
  <c r="M63" i="1"/>
  <c r="J63" i="1" s="1"/>
  <c r="K61" i="1" l="1"/>
  <c r="H61" i="1" s="1"/>
  <c r="L64" i="1"/>
  <c r="I64" i="1" s="1"/>
  <c r="M64" i="1"/>
  <c r="J64" i="1" s="1"/>
  <c r="K62" i="1" l="1"/>
  <c r="H62" i="1" s="1"/>
  <c r="L65" i="1"/>
  <c r="I65" i="1" s="1"/>
  <c r="M65" i="1"/>
  <c r="J65" i="1" s="1"/>
  <c r="K63" i="1" l="1"/>
  <c r="H63" i="1" s="1"/>
  <c r="L66" i="1"/>
  <c r="I66" i="1" s="1"/>
  <c r="M66" i="1"/>
  <c r="J66" i="1" s="1"/>
  <c r="K64" i="1" l="1"/>
  <c r="H64" i="1" s="1"/>
  <c r="L67" i="1"/>
  <c r="M67" i="1"/>
  <c r="I67" i="1" l="1"/>
  <c r="O68" i="1"/>
  <c r="I68" i="1" s="1"/>
  <c r="J67" i="1"/>
  <c r="P68" i="1"/>
  <c r="J68" i="1" s="1"/>
  <c r="J70" i="1" s="1"/>
  <c r="K65" i="1"/>
  <c r="H65" i="1" s="1"/>
  <c r="I70" i="1" l="1"/>
  <c r="L70" i="1" s="1"/>
  <c r="M70" i="1"/>
  <c r="K66" i="1"/>
  <c r="H66" i="1" s="1"/>
  <c r="K67" i="1" l="1"/>
  <c r="H67" i="1" l="1"/>
  <c r="N68" i="1"/>
  <c r="H68" i="1" s="1"/>
  <c r="H70" i="1" s="1"/>
  <c r="K70" i="1" s="1"/>
</calcChain>
</file>

<file path=xl/sharedStrings.xml><?xml version="1.0" encoding="utf-8"?>
<sst xmlns="http://schemas.openxmlformats.org/spreadsheetml/2006/main" count="128" uniqueCount="76">
  <si>
    <t>No.</t>
    <phoneticPr fontId="1"/>
  </si>
  <si>
    <t>エントリー</t>
    <phoneticPr fontId="1"/>
  </si>
  <si>
    <t>日付</t>
    <rPh sb="0" eb="2">
      <t>ヒヅケ</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</si>
  <si>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</si>
  <si>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</si>
  <si>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</si>
  <si>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</si>
  <si>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</si>
  <si>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EURUSD</t>
    <phoneticPr fontId="1"/>
  </si>
  <si>
    <t>当初</t>
    <rPh sb="0" eb="2">
      <t>トウショ</t>
    </rPh>
    <phoneticPr fontId="1"/>
  </si>
  <si>
    <t>当初資金</t>
    <rPh sb="0" eb="2">
      <t>トウショ</t>
    </rPh>
    <rPh sb="2" eb="4">
      <t>シキン</t>
    </rPh>
    <phoneticPr fontId="1"/>
  </si>
  <si>
    <t>エントリー理由</t>
    <rPh sb="5" eb="7">
      <t>リユウ</t>
    </rPh>
    <phoneticPr fontId="1"/>
  </si>
  <si>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</si>
  <si>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</si>
  <si>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</si>
  <si>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</si>
  <si>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</si>
  <si>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</si>
  <si>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</si>
  <si>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</si>
  <si>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</si>
  <si>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損失上限（リスク3%）</t>
    <rPh sb="0" eb="2">
      <t>ソンシツ</t>
    </rPh>
    <rPh sb="2" eb="4">
      <t>ジョウゲン</t>
    </rPh>
    <phoneticPr fontId="1"/>
  </si>
  <si>
    <t>損益額</t>
    <rPh sb="0" eb="2">
      <t>ソンエキ</t>
    </rPh>
    <rPh sb="2" eb="3">
      <t>ガク</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</si>
  <si>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</si>
  <si>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</si>
  <si>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</si>
  <si>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</si>
  <si>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</si>
  <si>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</si>
  <si>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</si>
  <si>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</si>
  <si>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引分</t>
    <rPh sb="0" eb="2">
      <t>ヒキワケ</t>
    </rPh>
    <phoneticPr fontId="1"/>
  </si>
  <si>
    <t>日足</t>
    <rPh sb="0" eb="1">
      <t>ニチ</t>
    </rPh>
    <rPh sb="1" eb="2">
      <t>アシ</t>
    </rPh>
    <phoneticPr fontId="1"/>
  </si>
  <si>
    <t>・</t>
    <phoneticPr fontId="1"/>
  </si>
  <si>
    <t>レジサポラインの存在</t>
    <rPh sb="8" eb="10">
      <t>ソンザイ</t>
    </rPh>
    <phoneticPr fontId="1"/>
  </si>
  <si>
    <t>H&amp;Sの形が分かりやすく、バランスがとれていること</t>
    <rPh sb="4" eb="5">
      <t>カタチ</t>
    </rPh>
    <rPh sb="6" eb="7">
      <t>ワ</t>
    </rPh>
    <phoneticPr fontId="1"/>
  </si>
  <si>
    <t>上昇トレンド時に高値切り下げた山が、2つ前の山（H&amp;Sの左肩）とほぼ同じ高さであること。下降トレンドの場合は、安値を切り上げた谷が、2つ前の谷（H&amp;Sの左肩）とほぼ同じ高さであること。</t>
    <rPh sb="0" eb="2">
      <t>ジョウショウ</t>
    </rPh>
    <rPh sb="6" eb="7">
      <t>ジ</t>
    </rPh>
    <rPh sb="8" eb="10">
      <t>タカネ</t>
    </rPh>
    <rPh sb="10" eb="11">
      <t>キ</t>
    </rPh>
    <rPh sb="12" eb="13">
      <t>サ</t>
    </rPh>
    <rPh sb="15" eb="16">
      <t>ヤマ</t>
    </rPh>
    <rPh sb="20" eb="21">
      <t>マエ</t>
    </rPh>
    <rPh sb="22" eb="23">
      <t>ヤマ</t>
    </rPh>
    <rPh sb="28" eb="30">
      <t>ヒダリカタ</t>
    </rPh>
    <rPh sb="34" eb="35">
      <t>オナ</t>
    </rPh>
    <rPh sb="36" eb="37">
      <t>タカ</t>
    </rPh>
    <rPh sb="44" eb="46">
      <t>カコウ</t>
    </rPh>
    <rPh sb="51" eb="53">
      <t>バアイ</t>
    </rPh>
    <rPh sb="55" eb="57">
      <t>ヤスネ</t>
    </rPh>
    <rPh sb="58" eb="59">
      <t>キ</t>
    </rPh>
    <rPh sb="60" eb="61">
      <t>ア</t>
    </rPh>
    <rPh sb="63" eb="64">
      <t>タニ</t>
    </rPh>
    <rPh sb="68" eb="69">
      <t>マエ</t>
    </rPh>
    <rPh sb="70" eb="71">
      <t>タニ</t>
    </rPh>
    <phoneticPr fontId="1"/>
  </si>
  <si>
    <t>(i)ダイバージェンスの発生、(ii)チャートの左側に存在するWT/WBのネックラインでの反発、または(iii)ヒドゥンダイバーのいずれかが発生</t>
    <rPh sb="12" eb="14">
      <t>ハッセイ</t>
    </rPh>
    <rPh sb="24" eb="26">
      <t>ヒダリガワ</t>
    </rPh>
    <rPh sb="27" eb="29">
      <t>ソンザイ</t>
    </rPh>
    <rPh sb="45" eb="47">
      <t>ハンパツ</t>
    </rPh>
    <rPh sb="70" eb="72">
      <t>ハッセイ</t>
    </rPh>
    <phoneticPr fontId="1"/>
  </si>
  <si>
    <t>H&amp;Sのヘッドと右肩の間の安値（高値）へ、ヘッドの高値（安値）から引いたFibo38.2以上の戻りを右肩（になる可能性のあるレートの動き）がつけていること</t>
    <rPh sb="8" eb="10">
      <t>ミギカタ</t>
    </rPh>
    <rPh sb="11" eb="12">
      <t>カン</t>
    </rPh>
    <rPh sb="13" eb="15">
      <t>ヤスネ</t>
    </rPh>
    <rPh sb="16" eb="18">
      <t>タカネ</t>
    </rPh>
    <rPh sb="25" eb="27">
      <t>タカネ</t>
    </rPh>
    <rPh sb="33" eb="34">
      <t>ヒ</t>
    </rPh>
    <rPh sb="44" eb="46">
      <t>イジョウ</t>
    </rPh>
    <rPh sb="47" eb="48">
      <t>モド</t>
    </rPh>
    <rPh sb="50" eb="52">
      <t>ミギカタ</t>
    </rPh>
    <rPh sb="56" eb="59">
      <t>カノウセイ</t>
    </rPh>
    <rPh sb="66" eb="67">
      <t>ウゴ</t>
    </rPh>
    <phoneticPr fontId="1"/>
  </si>
  <si>
    <t>下記の条件に合致するH&amp;Sが形成されそうな場面を探す。</t>
  </si>
  <si>
    <t>下記の条件に合致するH&amp;Sが形成されそうな場面を探す。</t>
    <rPh sb="0" eb="2">
      <t>カキ</t>
    </rPh>
    <rPh sb="3" eb="5">
      <t>ジョウケン</t>
    </rPh>
    <rPh sb="6" eb="8">
      <t>ガッチ</t>
    </rPh>
    <rPh sb="14" eb="16">
      <t>ケイセイ</t>
    </rPh>
    <rPh sb="21" eb="23">
      <t>バメン</t>
    </rPh>
    <rPh sb="24" eb="25">
      <t>サガ</t>
    </rPh>
    <phoneticPr fontId="1"/>
  </si>
  <si>
    <t>T/Pは上記のヘッドから右側に引いたトレンドラインに引いたチャネルラインに到達する付近とする</t>
    <rPh sb="4" eb="6">
      <t>ジョウキ</t>
    </rPh>
    <rPh sb="26" eb="27">
      <t>ヒ</t>
    </rPh>
    <rPh sb="37" eb="39">
      <t>トウタツ</t>
    </rPh>
    <rPh sb="41" eb="43">
      <t>フキン</t>
    </rPh>
    <phoneticPr fontId="1"/>
  </si>
  <si>
    <t>S/Lは上記Fiboの78.6を反対側に抜けたとき（確定は待たない）。リスクは資金の3％とする</t>
  </si>
  <si>
    <t>H&amp;Sの左肩の高値（安値）を通る水平線と、(i)ヘッドから右側に引いたトレンドライン、または(ii)MA10またはMA20の交点付近でレートが反発したとき、MACDとシグナルの位置関係と傾きがエントリー方向と合致していたらエントリー</t>
  </si>
  <si>
    <t>H&amp;Sの左肩の高値（安値）を通る水平線と、(i)ヘッドから右側に引いたトレンドライン、または(ii)MA10またはMA20の交点付近でレートが反発したとき、MACDとシグナルの位置関係と傾きがエントリー方向と合致していたらエントリー</t>
    <rPh sb="4" eb="6">
      <t>ヒダリカタ</t>
    </rPh>
    <rPh sb="7" eb="9">
      <t>タカネ</t>
    </rPh>
    <rPh sb="10" eb="12">
      <t>ヤスネ</t>
    </rPh>
    <rPh sb="14" eb="15">
      <t>トオ</t>
    </rPh>
    <rPh sb="16" eb="19">
      <t>スイヘイセン</t>
    </rPh>
    <rPh sb="29" eb="31">
      <t>ミギガワ</t>
    </rPh>
    <rPh sb="32" eb="33">
      <t>ヒ</t>
    </rPh>
    <rPh sb="62" eb="64">
      <t>コウテン</t>
    </rPh>
    <rPh sb="64" eb="66">
      <t>フキン</t>
    </rPh>
    <rPh sb="71" eb="73">
      <t>ハンパツ</t>
    </rPh>
    <rPh sb="88" eb="92">
      <t>イチカンケイ</t>
    </rPh>
    <rPh sb="93" eb="94">
      <t>カタム</t>
    </rPh>
    <rPh sb="101" eb="103">
      <t>ホウコウ</t>
    </rPh>
    <rPh sb="104" eb="106">
      <t>ガッチ</t>
    </rPh>
    <phoneticPr fontId="1"/>
  </si>
  <si>
    <t>RR</t>
    <phoneticPr fontId="1"/>
  </si>
  <si>
    <t>130:200</t>
    <phoneticPr fontId="1"/>
  </si>
  <si>
    <t>損益合計</t>
    <rPh sb="0" eb="2">
      <t>ソンエキ</t>
    </rPh>
    <rPh sb="2" eb="4">
      <t>ゴウケイ</t>
    </rPh>
    <phoneticPr fontId="1"/>
  </si>
  <si>
    <t>・上昇トレンド時に高値切り下げた山が、2つ前の山（H&amp;Sの左肩）とほぼ同じ高さであること。下降トレンドの場合は、安値を切り上げた谷が、2つ前の谷（H&amp;Sの左肩）とほぼ同じ高さであること。</t>
  </si>
  <si>
    <t>・レジサポラインの存在</t>
  </si>
  <si>
    <t>・(i)ダイバージェンスの発生、(ii)チャートの左側に存在するWT/WBのネックラインでの反発、または(iii)ヒドゥンダイバーのいずれかが発生</t>
  </si>
  <si>
    <t>・H&amp;Sのヘッドと右肩の間の安値（高値）へ、ヘッドの高値（安値）から引いたFibo38.2以上の戻りを右肩（になる可能性のあるレートの動き）がつけている</t>
  </si>
  <si>
    <t>・H&amp;Sの形が分かりやすく、バランスがとれていること</t>
  </si>
  <si>
    <t>T/Pは上記のヘッドから右側に引いたトレンドラインに引いたチャネルラインに到達する付近とする</t>
    <phoneticPr fontId="1"/>
  </si>
  <si>
    <t>60:260</t>
    <phoneticPr fontId="1"/>
  </si>
  <si>
    <t>リスクは資金の3％とする。S/Lは上記Fiboの78.6を反対側に抜けたとき（確定は待たない）。但し、トレンドラインで反発してエントリー方向に進んだときは、反発したトレンドラインをその後の戻りでエントリー方向の逆に抜けたときはそこでクローズとする。（この場合、トレンドラインの傾きにより、クローズ時の数値はプラスになる。）</t>
    <rPh sb="17" eb="19">
      <t>ジョウキ</t>
    </rPh>
    <rPh sb="29" eb="32">
      <t>ハンタイガワ</t>
    </rPh>
    <rPh sb="33" eb="34">
      <t>ヌ</t>
    </rPh>
    <rPh sb="39" eb="41">
      <t>カクテイ</t>
    </rPh>
    <rPh sb="42" eb="43">
      <t>マ</t>
    </rPh>
    <rPh sb="48" eb="49">
      <t>タダ</t>
    </rPh>
    <rPh sb="59" eb="61">
      <t>ハンパツ</t>
    </rPh>
    <rPh sb="68" eb="70">
      <t>ホウコウ</t>
    </rPh>
    <rPh sb="71" eb="72">
      <t>スス</t>
    </rPh>
    <rPh sb="78" eb="80">
      <t>ハンパツ</t>
    </rPh>
    <rPh sb="102" eb="104">
      <t>ホウコウ</t>
    </rPh>
    <rPh sb="105" eb="106">
      <t>ギャク</t>
    </rPh>
    <rPh sb="107" eb="108">
      <t>ヌ</t>
    </rPh>
    <rPh sb="127" eb="129">
      <t>バアイ</t>
    </rPh>
    <rPh sb="138" eb="139">
      <t>カタム</t>
    </rPh>
    <rPh sb="148" eb="149">
      <t>ジ</t>
    </rPh>
    <rPh sb="150" eb="152">
      <t>スウチ</t>
    </rPh>
    <phoneticPr fontId="1"/>
  </si>
  <si>
    <t>チャネルライン到達前に反発して、トレンドラインを抜けたので、そこでクローズ。</t>
    <rPh sb="7" eb="9">
      <t>トウタツ</t>
    </rPh>
    <rPh sb="9" eb="10">
      <t>マエ</t>
    </rPh>
    <rPh sb="11" eb="13">
      <t>ハンパツ</t>
    </rPh>
    <rPh sb="24" eb="25">
      <t>ヌ</t>
    </rPh>
    <phoneticPr fontId="1"/>
  </si>
  <si>
    <t>チャネルライン付近に強いレジサポラインがある場合は、チャネルラインに到達する前にそこでクローズするのもありとすべきかもしれない。</t>
    <rPh sb="7" eb="9">
      <t>フキン</t>
    </rPh>
    <rPh sb="10" eb="11">
      <t>ツヨ</t>
    </rPh>
    <rPh sb="22" eb="24">
      <t>バアイ</t>
    </rPh>
    <phoneticPr fontId="1"/>
  </si>
  <si>
    <t>35:85</t>
    <phoneticPr fontId="1"/>
  </si>
  <si>
    <t>40:90</t>
    <phoneticPr fontId="1"/>
  </si>
  <si>
    <t>5-2</t>
    <phoneticPr fontId="1"/>
  </si>
  <si>
    <t>90:170</t>
    <phoneticPr fontId="1"/>
  </si>
  <si>
    <t>25:100</t>
    <phoneticPr fontId="1"/>
  </si>
  <si>
    <t xml:space="preserve">今回はH&amp;Sによるトレードの検証をしました。最初に迷ったのが、H&amp;Sの判断方法でした。CMAトレードルール発展形を参照しつつ、トレード大学や勉強会の動画も拝見しながらチャートを見ていくうちに、自分にとって判断しやすく、トレードしやすいと感じられるルールが形成されてきたので、今回はそれに基づいてH&amp;Sによるトレードをしてみました。
日足は2007年8月頃から観察し始めたのですが、まだチャートに目が慣れないせいか、見つけられたH&amp;Sの数はかなり少なくなりました。
</t>
    <rPh sb="166" eb="168">
      <t>ヒアシ</t>
    </rPh>
    <rPh sb="173" eb="174">
      <t>ネン</t>
    </rPh>
    <rPh sb="175" eb="176">
      <t>ガツ</t>
    </rPh>
    <rPh sb="176" eb="177">
      <t>ゴロ</t>
    </rPh>
    <rPh sb="179" eb="181">
      <t>カンサツ</t>
    </rPh>
    <rPh sb="182" eb="183">
      <t>ハジ</t>
    </rPh>
    <rPh sb="197" eb="198">
      <t>メ</t>
    </rPh>
    <rPh sb="199" eb="200">
      <t>ナ</t>
    </rPh>
    <rPh sb="207" eb="208">
      <t>ミ</t>
    </rPh>
    <rPh sb="217" eb="218">
      <t>カズ</t>
    </rPh>
    <rPh sb="222" eb="223">
      <t>スク</t>
    </rPh>
    <phoneticPr fontId="1"/>
  </si>
  <si>
    <t>180:400</t>
    <phoneticPr fontId="1"/>
  </si>
  <si>
    <t>30:290</t>
    <phoneticPr fontId="1"/>
  </si>
  <si>
    <t>RRはエントリー時の日足レートから、S/L位置と同日のチャネルライン位置までの距離で暫定的に表示したため、実際の損益額との間に乖離があります。</t>
    <rPh sb="8" eb="9">
      <t>ジ</t>
    </rPh>
    <rPh sb="10" eb="12">
      <t>ヒアシ</t>
    </rPh>
    <rPh sb="21" eb="23">
      <t>イチ</t>
    </rPh>
    <rPh sb="24" eb="26">
      <t>ドウジツ</t>
    </rPh>
    <rPh sb="34" eb="36">
      <t>イチ</t>
    </rPh>
    <rPh sb="39" eb="41">
      <t>キョリ</t>
    </rPh>
    <rPh sb="42" eb="45">
      <t>ザンテイテキ</t>
    </rPh>
    <rPh sb="46" eb="48">
      <t>ヒョウジ</t>
    </rPh>
    <rPh sb="53" eb="55">
      <t>ジッサイ</t>
    </rPh>
    <rPh sb="56" eb="59">
      <t>ソンエキガク</t>
    </rPh>
    <rPh sb="61" eb="62">
      <t>カン</t>
    </rPh>
    <rPh sb="63" eb="65">
      <t>カイリ</t>
    </rPh>
    <phoneticPr fontId="1"/>
  </si>
  <si>
    <t>H4</t>
    <phoneticPr fontId="1"/>
  </si>
  <si>
    <t>(H1)</t>
    <phoneticPr fontId="1"/>
  </si>
  <si>
    <t>(M15)</t>
    <phoneticPr fontId="1"/>
  </si>
  <si>
    <t>50:75</t>
    <phoneticPr fontId="1"/>
  </si>
  <si>
    <t>30:75</t>
    <phoneticPr fontId="1"/>
  </si>
  <si>
    <t>10:75</t>
    <phoneticPr fontId="1"/>
  </si>
  <si>
    <t>50:80</t>
    <phoneticPr fontId="1"/>
  </si>
  <si>
    <t>この後、1時間足の検証後、Forex Testerで実際にこの検証どおりのトレードができるかどうかを検証したいと考えています。</t>
    <rPh sb="2" eb="3">
      <t>アト</t>
    </rPh>
    <rPh sb="5" eb="8">
      <t>ジカンアシ</t>
    </rPh>
    <rPh sb="9" eb="12">
      <t>ケンショウゴ</t>
    </rPh>
    <rPh sb="26" eb="28">
      <t>ジッサイ</t>
    </rPh>
    <rPh sb="31" eb="33">
      <t>ケンショウ</t>
    </rPh>
    <rPh sb="50" eb="52">
      <t>ケンショウ</t>
    </rPh>
    <rPh sb="56" eb="57">
      <t>カンガ</t>
    </rPh>
    <phoneticPr fontId="1"/>
  </si>
  <si>
    <t>適合したパターンについての結果はかなり良くなりました。これがリアルで実現できるかどうかは、トレンドラインでの反発判断の可否が重要になると思うのですが、トレンドラインでの反発は、今回はPBなどのプライスアクションなしの判断になっています（下位足の過去チャートが見れないため）。デモトレなどでは可能な限り下位足のプライスアクション確認でエントリーしたいと考えています。
4時間足でも適合するH&amp;Sの数がかなり少なかったのは残念でした、それでも、もしデモやリアルでこの勝率を維持できれば嬉しいのですが。。。</t>
    <rPh sb="84" eb="86">
      <t>ハンパツ</t>
    </rPh>
    <rPh sb="88" eb="90">
      <t>コンカイ</t>
    </rPh>
    <rPh sb="108" eb="110">
      <t>ハンダン</t>
    </rPh>
    <rPh sb="118" eb="121">
      <t>カイアシ</t>
    </rPh>
    <rPh sb="122" eb="124">
      <t>カコ</t>
    </rPh>
    <rPh sb="129" eb="130">
      <t>ミ</t>
    </rPh>
    <rPh sb="145" eb="147">
      <t>カノウ</t>
    </rPh>
    <rPh sb="148" eb="149">
      <t>カギ</t>
    </rPh>
    <rPh sb="150" eb="153">
      <t>カイアシ</t>
    </rPh>
    <rPh sb="163" eb="165">
      <t>カクニン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</si>
</sst>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7"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
      <sz val="11"/>
      <color rgb="FFFF00FF"/>
      <name val="游ゴシック"/>
      <family val="3"/>
      <charset val="128"/>
      <scheme val="minor"/>
    </font>
    <font>
      <sz val="10.5"/>
      <color theme="1"/>
      <name val="游明朝"/>
      <family val="1"/>
      <charset val="128"/>
    </font>
    <font>
      <sz val="11"/>
      <color rgb="FF000000"/>
      <name val="游ゴシック"/>
      <family val="3"/>
      <charset val="128"/>
    </font>
  </fonts>
  <fills count="4">
    <fill>
      <patternFill patternType="none"/>
    </fill>
    <fill>
      <patternFill patternType="gray125"/>
    </fill>
    <fill>
      <patternFill patternType="solid">
        <fgColor theme="8" tint="0.39997558519241921"/>
        <bgColor indexed="64"/>
      </patternFill>
    </fill>
    <fill>
      <patternFill patternType="solid">
        <fgColor theme="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08">
    <xf numFmtId="0" fontId="0" fillId="0" borderId="0" xfId="0">
      <alignment vertical="center"/>
    </xf>
    <xf numFmtId="0" fontId="2" fillId="0" borderId="0" xfId="0" applyFont="1">
      <alignment vertical="center"/>
    </xf>
    <xf numFmtId="0" fontId="0" fillId="0" borderId="1"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0" fillId="0" borderId="8" xfId="0" applyBorder="1">
      <alignment vertical="center"/>
    </xf>
    <xf numFmtId="0" fontId="0" fillId="0" borderId="6"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Font="1" applyBorder="1">
      <alignment vertical="center"/>
    </xf>
    <xf numFmtId="0" fontId="12" fillId="0" borderId="4" xfId="0" applyFont="1" applyBorder="1">
      <alignment vertical="center"/>
    </xf>
    <xf numFmtId="0" fontId="12" fillId="0" borderId="8" xfId="0" applyFont="1" applyBorder="1">
      <alignment vertical="center"/>
    </xf>
    <xf numFmtId="0" fontId="12" fillId="0" borderId="0" xfId="0" applyFont="1">
      <alignment vertical="center"/>
    </xf>
    <xf numFmtId="0" fontId="12" fillId="0" borderId="6" xfId="0" applyFont="1" applyBorder="1">
      <alignment vertical="center"/>
    </xf>
    <xf numFmtId="0" fontId="12" fillId="0" borderId="1" xfId="0"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Border="1">
      <alignment vertical="center"/>
    </xf>
    <xf numFmtId="9" fontId="2" fillId="0" borderId="0" xfId="0" applyNumberFormat="1" applyFont="1">
      <alignment vertical="center"/>
    </xf>
    <xf numFmtId="9" fontId="2" fillId="0" borderId="14"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38" fontId="0" fillId="0" borderId="13" xfId="0" applyNumberFormat="1" applyBorder="1">
      <alignment vertical="center"/>
    </xf>
    <xf numFmtId="38" fontId="0" fillId="0" borderId="14" xfId="0" applyNumberFormat="1" applyBorder="1">
      <alignment vertical="center"/>
    </xf>
    <xf numFmtId="178" fontId="0" fillId="0" borderId="0" xfId="0" applyNumberFormat="1" applyAlignment="1">
      <alignment horizontal="right" vertical="center"/>
    </xf>
    <xf numFmtId="0" fontId="14" fillId="0" borderId="0" xfId="0" applyFont="1">
      <alignment vertical="center"/>
    </xf>
    <xf numFmtId="178" fontId="0" fillId="0" borderId="0" xfId="0" applyNumberFormat="1" applyAlignment="1">
      <alignment horizontal="left" vertical="center"/>
    </xf>
    <xf numFmtId="0" fontId="2" fillId="0" borderId="10" xfId="0" applyFont="1" applyBorder="1" applyAlignment="1">
      <alignment horizontal="center" vertical="center"/>
    </xf>
    <xf numFmtId="0" fontId="0" fillId="0" borderId="0" xfId="0" applyAlignment="1">
      <alignment horizontal="center" vertical="center"/>
    </xf>
    <xf numFmtId="0" fontId="14" fillId="0" borderId="0" xfId="0" applyFont="1" applyAlignment="1">
      <alignment horizontal="center" vertical="center"/>
    </xf>
    <xf numFmtId="0" fontId="9" fillId="0" borderId="11" xfId="0" applyFont="1" applyBorder="1" applyAlignment="1">
      <alignment horizontal="center" vertical="center"/>
    </xf>
    <xf numFmtId="177" fontId="2" fillId="0" borderId="5" xfId="0" applyNumberFormat="1" applyFont="1" applyBorder="1" applyAlignment="1">
      <alignment horizontal="left" vertical="center"/>
    </xf>
    <xf numFmtId="177" fontId="2" fillId="0" borderId="15" xfId="0" applyNumberFormat="1" applyFont="1" applyBorder="1">
      <alignment vertical="center"/>
    </xf>
    <xf numFmtId="177" fontId="2" fillId="0" borderId="5" xfId="0" applyNumberFormat="1" applyFont="1" applyBorder="1">
      <alignment vertical="center"/>
    </xf>
    <xf numFmtId="177" fontId="12" fillId="0" borderId="9" xfId="0" applyNumberFormat="1" applyFont="1" applyBorder="1">
      <alignment vertical="center"/>
    </xf>
    <xf numFmtId="177" fontId="12" fillId="3" borderId="9" xfId="0" applyNumberFormat="1" applyFont="1" applyFill="1" applyBorder="1">
      <alignment vertical="center"/>
    </xf>
    <xf numFmtId="177" fontId="12" fillId="0" borderId="7" xfId="0" applyNumberFormat="1" applyFont="1" applyBorder="1">
      <alignment vertical="center"/>
    </xf>
    <xf numFmtId="177" fontId="2" fillId="0" borderId="9" xfId="0" applyNumberFormat="1" applyFont="1" applyBorder="1">
      <alignment vertical="center"/>
    </xf>
    <xf numFmtId="177" fontId="2" fillId="0" borderId="0" xfId="0" applyNumberFormat="1" applyFont="1">
      <alignment vertical="center"/>
    </xf>
    <xf numFmtId="177" fontId="0" fillId="0" borderId="5" xfId="1" applyNumberFormat="1" applyFont="1" applyBorder="1">
      <alignment vertical="center"/>
    </xf>
    <xf numFmtId="177" fontId="0" fillId="0" borderId="9" xfId="1" applyNumberFormat="1" applyFont="1" applyBorder="1">
      <alignment vertical="center"/>
    </xf>
    <xf numFmtId="177" fontId="0" fillId="0" borderId="9" xfId="0" applyNumberFormat="1" applyBorder="1">
      <alignment vertical="center"/>
    </xf>
    <xf numFmtId="177" fontId="0" fillId="0" borderId="7" xfId="0" applyNumberFormat="1" applyBorder="1">
      <alignment vertical="center"/>
    </xf>
    <xf numFmtId="0" fontId="2" fillId="0" borderId="3" xfId="0" applyFont="1" applyBorder="1" applyAlignment="1">
      <alignment horizontal="left" vertical="center"/>
    </xf>
    <xf numFmtId="0" fontId="16" fillId="0" borderId="0" xfId="0" applyFont="1" applyAlignment="1">
      <alignment horizontal="left" vertical="center"/>
    </xf>
    <xf numFmtId="0" fontId="15" fillId="0" borderId="0" xfId="0" applyFont="1" applyAlignment="1">
      <alignment horizontal="justify" vertical="center"/>
    </xf>
    <xf numFmtId="56" fontId="0" fillId="0" borderId="8" xfId="0" quotePrefix="1" applyNumberFormat="1" applyBorder="1" applyAlignment="1">
      <alignment horizontal="right" vertical="center"/>
    </xf>
    <xf numFmtId="14" fontId="0" fillId="0" borderId="0" xfId="0" applyNumberFormat="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0" xfId="0" applyFont="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xf numFmtId="20" fontId="0" fillId="0" borderId="8" xfId="0" applyNumberFormat="1" applyBorder="1" applyAlignment="1">
      <alignment horizontal="center" vertical="center"/>
    </xf>
    <xf numFmtId="0" fontId="0" fillId="0" borderId="8" xfId="0" quotePrefix="1" applyBorder="1" applyAlignment="1">
      <alignment horizontal="center" vertical="center"/>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291</xdr:row>
      <xdr:rowOff>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291</xdr:row>
      <xdr:rowOff>0</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291</xdr:row>
      <xdr:rowOff>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291</xdr:row>
      <xdr:rowOff>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291</xdr:row>
      <xdr:rowOff>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303</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308</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311</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313</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1</xdr:col>
      <xdr:colOff>0</xdr:colOff>
      <xdr:row>1</xdr:row>
      <xdr:rowOff>0</xdr:rowOff>
    </xdr:from>
    <xdr:to>
      <xdr:col>23</xdr:col>
      <xdr:colOff>222115</xdr:colOff>
      <xdr:row>46</xdr:row>
      <xdr:rowOff>96614</xdr:rowOff>
    </xdr:to>
    <xdr:pic>
      <xdr:nvPicPr>
        <xdr:cNvPr id="26" name="図 25">
          <a:extLst>
            <a:ext uri="{FF2B5EF4-FFF2-40B4-BE49-F238E27FC236}">
              <a16:creationId xmlns:a16="http://schemas.microsoft.com/office/drawing/2014/main" id="{E96591A9-502B-D88F-6804-58F2BE94779D}"/>
            </a:ext>
          </a:extLst>
        </xdr:cNvPr>
        <xdr:cNvPicPr>
          <a:picLocks noChangeAspect="1"/>
        </xdr:cNvPicPr>
      </xdr:nvPicPr>
      <xdr:blipFill>
        <a:blip xmlns:r="http://schemas.openxmlformats.org/officeDocument/2006/relationships" r:embed="rId1"/>
        <a:stretch>
          <a:fillRect/>
        </a:stretch>
      </xdr:blipFill>
      <xdr:spPr>
        <a:xfrm>
          <a:off x="190500" y="178594"/>
          <a:ext cx="13771428" cy="8133333"/>
        </a:xfrm>
        <a:prstGeom prst="rect">
          <a:avLst/>
        </a:prstGeom>
      </xdr:spPr>
    </xdr:pic>
    <xdr:clientData/>
  </xdr:twoCellAnchor>
  <xdr:twoCellAnchor editAs="oneCell">
    <xdr:from>
      <xdr:col>1</xdr:col>
      <xdr:colOff>0</xdr:colOff>
      <xdr:row>48</xdr:row>
      <xdr:rowOff>0</xdr:rowOff>
    </xdr:from>
    <xdr:to>
      <xdr:col>23</xdr:col>
      <xdr:colOff>193544</xdr:colOff>
      <xdr:row>93</xdr:row>
      <xdr:rowOff>48995</xdr:rowOff>
    </xdr:to>
    <xdr:pic>
      <xdr:nvPicPr>
        <xdr:cNvPr id="28" name="図 27">
          <a:extLst>
            <a:ext uri="{FF2B5EF4-FFF2-40B4-BE49-F238E27FC236}">
              <a16:creationId xmlns:a16="http://schemas.microsoft.com/office/drawing/2014/main" id="{74EF9824-890C-3103-1B66-BBFA75BFA788}"/>
            </a:ext>
          </a:extLst>
        </xdr:cNvPr>
        <xdr:cNvPicPr>
          <a:picLocks noChangeAspect="1"/>
        </xdr:cNvPicPr>
      </xdr:nvPicPr>
      <xdr:blipFill>
        <a:blip xmlns:r="http://schemas.openxmlformats.org/officeDocument/2006/relationships" r:embed="rId2"/>
        <a:stretch>
          <a:fillRect/>
        </a:stretch>
      </xdr:blipFill>
      <xdr:spPr>
        <a:xfrm>
          <a:off x="190500" y="8572500"/>
          <a:ext cx="13742857" cy="8085714"/>
        </a:xfrm>
        <a:prstGeom prst="rect">
          <a:avLst/>
        </a:prstGeom>
      </xdr:spPr>
    </xdr:pic>
    <xdr:clientData/>
  </xdr:twoCellAnchor>
  <xdr:twoCellAnchor editAs="oneCell">
    <xdr:from>
      <xdr:col>1</xdr:col>
      <xdr:colOff>0</xdr:colOff>
      <xdr:row>98</xdr:row>
      <xdr:rowOff>0</xdr:rowOff>
    </xdr:from>
    <xdr:to>
      <xdr:col>23</xdr:col>
      <xdr:colOff>193544</xdr:colOff>
      <xdr:row>143</xdr:row>
      <xdr:rowOff>163282</xdr:rowOff>
    </xdr:to>
    <xdr:pic>
      <xdr:nvPicPr>
        <xdr:cNvPr id="30" name="図 29">
          <a:extLst>
            <a:ext uri="{FF2B5EF4-FFF2-40B4-BE49-F238E27FC236}">
              <a16:creationId xmlns:a16="http://schemas.microsoft.com/office/drawing/2014/main" id="{CEFEB83E-D17E-C29C-C8DA-A8ED83C20927}"/>
            </a:ext>
          </a:extLst>
        </xdr:cNvPr>
        <xdr:cNvPicPr>
          <a:picLocks noChangeAspect="1"/>
        </xdr:cNvPicPr>
      </xdr:nvPicPr>
      <xdr:blipFill>
        <a:blip xmlns:r="http://schemas.openxmlformats.org/officeDocument/2006/relationships" r:embed="rId3"/>
        <a:stretch>
          <a:fillRect/>
        </a:stretch>
      </xdr:blipFill>
      <xdr:spPr>
        <a:xfrm>
          <a:off x="190500" y="17502188"/>
          <a:ext cx="13742857" cy="8200000"/>
        </a:xfrm>
        <a:prstGeom prst="rect">
          <a:avLst/>
        </a:prstGeom>
      </xdr:spPr>
    </xdr:pic>
    <xdr:clientData/>
  </xdr:twoCellAnchor>
  <xdr:twoCellAnchor editAs="oneCell">
    <xdr:from>
      <xdr:col>1</xdr:col>
      <xdr:colOff>0</xdr:colOff>
      <xdr:row>145</xdr:row>
      <xdr:rowOff>0</xdr:rowOff>
    </xdr:from>
    <xdr:to>
      <xdr:col>23</xdr:col>
      <xdr:colOff>174496</xdr:colOff>
      <xdr:row>190</xdr:row>
      <xdr:rowOff>163281</xdr:rowOff>
    </xdr:to>
    <xdr:pic>
      <xdr:nvPicPr>
        <xdr:cNvPr id="31" name="図 30">
          <a:extLst>
            <a:ext uri="{FF2B5EF4-FFF2-40B4-BE49-F238E27FC236}">
              <a16:creationId xmlns:a16="http://schemas.microsoft.com/office/drawing/2014/main" id="{C0FA2040-90A9-1C21-DBFE-DFE7927E747C}"/>
            </a:ext>
          </a:extLst>
        </xdr:cNvPr>
        <xdr:cNvPicPr>
          <a:picLocks noChangeAspect="1"/>
        </xdr:cNvPicPr>
      </xdr:nvPicPr>
      <xdr:blipFill>
        <a:blip xmlns:r="http://schemas.openxmlformats.org/officeDocument/2006/relationships" r:embed="rId4"/>
        <a:stretch>
          <a:fillRect/>
        </a:stretch>
      </xdr:blipFill>
      <xdr:spPr>
        <a:xfrm>
          <a:off x="190500" y="25896094"/>
          <a:ext cx="13723809" cy="8200000"/>
        </a:xfrm>
        <a:prstGeom prst="rect">
          <a:avLst/>
        </a:prstGeom>
      </xdr:spPr>
    </xdr:pic>
    <xdr:clientData/>
  </xdr:twoCellAnchor>
  <xdr:twoCellAnchor editAs="oneCell">
    <xdr:from>
      <xdr:col>24</xdr:col>
      <xdr:colOff>357187</xdr:colOff>
      <xdr:row>1</xdr:row>
      <xdr:rowOff>23812</xdr:rowOff>
    </xdr:from>
    <xdr:to>
      <xdr:col>46</xdr:col>
      <xdr:colOff>479294</xdr:colOff>
      <xdr:row>46</xdr:row>
      <xdr:rowOff>129950</xdr:rowOff>
    </xdr:to>
    <xdr:pic>
      <xdr:nvPicPr>
        <xdr:cNvPr id="33" name="図 32">
          <a:extLst>
            <a:ext uri="{FF2B5EF4-FFF2-40B4-BE49-F238E27FC236}">
              <a16:creationId xmlns:a16="http://schemas.microsoft.com/office/drawing/2014/main" id="{30E34A50-6BB7-FD40-4813-98DF76910945}"/>
            </a:ext>
          </a:extLst>
        </xdr:cNvPr>
        <xdr:cNvPicPr>
          <a:picLocks noChangeAspect="1"/>
        </xdr:cNvPicPr>
      </xdr:nvPicPr>
      <xdr:blipFill>
        <a:blip xmlns:r="http://schemas.openxmlformats.org/officeDocument/2006/relationships" r:embed="rId5"/>
        <a:stretch>
          <a:fillRect/>
        </a:stretch>
      </xdr:blipFill>
      <xdr:spPr>
        <a:xfrm>
          <a:off x="14716125" y="202406"/>
          <a:ext cx="13742857" cy="8142857"/>
        </a:xfrm>
        <a:prstGeom prst="rect">
          <a:avLst/>
        </a:prstGeom>
      </xdr:spPr>
    </xdr:pic>
    <xdr:clientData/>
  </xdr:twoCellAnchor>
  <xdr:twoCellAnchor editAs="oneCell">
    <xdr:from>
      <xdr:col>25</xdr:col>
      <xdr:colOff>0</xdr:colOff>
      <xdr:row>98</xdr:row>
      <xdr:rowOff>0</xdr:rowOff>
    </xdr:from>
    <xdr:to>
      <xdr:col>47</xdr:col>
      <xdr:colOff>217345</xdr:colOff>
      <xdr:row>144</xdr:row>
      <xdr:rowOff>22783</xdr:rowOff>
    </xdr:to>
    <xdr:pic>
      <xdr:nvPicPr>
        <xdr:cNvPr id="34" name="図 33">
          <a:extLst>
            <a:ext uri="{FF2B5EF4-FFF2-40B4-BE49-F238E27FC236}">
              <a16:creationId xmlns:a16="http://schemas.microsoft.com/office/drawing/2014/main" id="{CC2713E1-C253-8A57-FB8F-C5228C858F4D}"/>
            </a:ext>
          </a:extLst>
        </xdr:cNvPr>
        <xdr:cNvPicPr>
          <a:picLocks noChangeAspect="1"/>
        </xdr:cNvPicPr>
      </xdr:nvPicPr>
      <xdr:blipFill>
        <a:blip xmlns:r="http://schemas.openxmlformats.org/officeDocument/2006/relationships" r:embed="rId6"/>
        <a:stretch>
          <a:fillRect/>
        </a:stretch>
      </xdr:blipFill>
      <xdr:spPr>
        <a:xfrm>
          <a:off x="14978063" y="17502188"/>
          <a:ext cx="13838095" cy="8238095"/>
        </a:xfrm>
        <a:prstGeom prst="rect">
          <a:avLst/>
        </a:prstGeom>
      </xdr:spPr>
    </xdr:pic>
    <xdr:clientData/>
  </xdr:twoCellAnchor>
  <xdr:twoCellAnchor editAs="oneCell">
    <xdr:from>
      <xdr:col>1</xdr:col>
      <xdr:colOff>0</xdr:colOff>
      <xdr:row>195</xdr:row>
      <xdr:rowOff>0</xdr:rowOff>
    </xdr:from>
    <xdr:to>
      <xdr:col>23</xdr:col>
      <xdr:colOff>203068</xdr:colOff>
      <xdr:row>240</xdr:row>
      <xdr:rowOff>125186</xdr:rowOff>
    </xdr:to>
    <xdr:pic>
      <xdr:nvPicPr>
        <xdr:cNvPr id="35" name="図 34">
          <a:extLst>
            <a:ext uri="{FF2B5EF4-FFF2-40B4-BE49-F238E27FC236}">
              <a16:creationId xmlns:a16="http://schemas.microsoft.com/office/drawing/2014/main" id="{061F6790-5806-1096-6CCD-E9CC88F9089A}"/>
            </a:ext>
          </a:extLst>
        </xdr:cNvPr>
        <xdr:cNvPicPr>
          <a:picLocks noChangeAspect="1"/>
        </xdr:cNvPicPr>
      </xdr:nvPicPr>
      <xdr:blipFill>
        <a:blip xmlns:r="http://schemas.openxmlformats.org/officeDocument/2006/relationships" r:embed="rId7"/>
        <a:stretch>
          <a:fillRect/>
        </a:stretch>
      </xdr:blipFill>
      <xdr:spPr>
        <a:xfrm>
          <a:off x="190500" y="34825781"/>
          <a:ext cx="13752381" cy="8161905"/>
        </a:xfrm>
        <a:prstGeom prst="rect">
          <a:avLst/>
        </a:prstGeom>
      </xdr:spPr>
    </xdr:pic>
    <xdr:clientData/>
  </xdr:twoCellAnchor>
  <xdr:twoCellAnchor editAs="oneCell">
    <xdr:from>
      <xdr:col>1</xdr:col>
      <xdr:colOff>0</xdr:colOff>
      <xdr:row>243</xdr:row>
      <xdr:rowOff>0</xdr:rowOff>
    </xdr:from>
    <xdr:to>
      <xdr:col>23</xdr:col>
      <xdr:colOff>260211</xdr:colOff>
      <xdr:row>289</xdr:row>
      <xdr:rowOff>13258</xdr:rowOff>
    </xdr:to>
    <xdr:pic>
      <xdr:nvPicPr>
        <xdr:cNvPr id="36" name="図 35">
          <a:extLst>
            <a:ext uri="{FF2B5EF4-FFF2-40B4-BE49-F238E27FC236}">
              <a16:creationId xmlns:a16="http://schemas.microsoft.com/office/drawing/2014/main" id="{C6E911EA-9996-5568-D11C-F8C46840A862}"/>
            </a:ext>
          </a:extLst>
        </xdr:cNvPr>
        <xdr:cNvPicPr>
          <a:picLocks noChangeAspect="1"/>
        </xdr:cNvPicPr>
      </xdr:nvPicPr>
      <xdr:blipFill>
        <a:blip xmlns:r="http://schemas.openxmlformats.org/officeDocument/2006/relationships" r:embed="rId8"/>
        <a:stretch>
          <a:fillRect/>
        </a:stretch>
      </xdr:blipFill>
      <xdr:spPr>
        <a:xfrm>
          <a:off x="190500" y="43398281"/>
          <a:ext cx="13809524" cy="8228571"/>
        </a:xfrm>
        <a:prstGeom prst="rect">
          <a:avLst/>
        </a:prstGeom>
      </xdr:spPr>
    </xdr:pic>
    <xdr:clientData/>
  </xdr:twoCellAnchor>
  <xdr:twoCellAnchor editAs="oneCell">
    <xdr:from>
      <xdr:col>1</xdr:col>
      <xdr:colOff>0</xdr:colOff>
      <xdr:row>291</xdr:row>
      <xdr:rowOff>0</xdr:rowOff>
    </xdr:from>
    <xdr:to>
      <xdr:col>23</xdr:col>
      <xdr:colOff>222115</xdr:colOff>
      <xdr:row>336</xdr:row>
      <xdr:rowOff>134709</xdr:rowOff>
    </xdr:to>
    <xdr:pic>
      <xdr:nvPicPr>
        <xdr:cNvPr id="27" name="図 26">
          <a:extLst>
            <a:ext uri="{FF2B5EF4-FFF2-40B4-BE49-F238E27FC236}">
              <a16:creationId xmlns:a16="http://schemas.microsoft.com/office/drawing/2014/main" id="{41B86814-C1B3-430E-5046-8CEBA4DC7CA8}"/>
            </a:ext>
          </a:extLst>
        </xdr:cNvPr>
        <xdr:cNvPicPr>
          <a:picLocks noChangeAspect="1"/>
        </xdr:cNvPicPr>
      </xdr:nvPicPr>
      <xdr:blipFill>
        <a:blip xmlns:r="http://schemas.openxmlformats.org/officeDocument/2006/relationships" r:embed="rId9"/>
        <a:stretch>
          <a:fillRect/>
        </a:stretch>
      </xdr:blipFill>
      <xdr:spPr>
        <a:xfrm>
          <a:off x="190500" y="52149375"/>
          <a:ext cx="13771428" cy="8171428"/>
        </a:xfrm>
        <a:prstGeom prst="rect">
          <a:avLst/>
        </a:prstGeom>
      </xdr:spPr>
    </xdr:pic>
    <xdr:clientData/>
  </xdr:twoCellAnchor>
  <xdr:twoCellAnchor editAs="oneCell">
    <xdr:from>
      <xdr:col>1</xdr:col>
      <xdr:colOff>0</xdr:colOff>
      <xdr:row>291</xdr:row>
      <xdr:rowOff>0</xdr:rowOff>
    </xdr:from>
    <xdr:to>
      <xdr:col>23</xdr:col>
      <xdr:colOff>260211</xdr:colOff>
      <xdr:row>337</xdr:row>
      <xdr:rowOff>41830</xdr:rowOff>
    </xdr:to>
    <xdr:pic>
      <xdr:nvPicPr>
        <xdr:cNvPr id="29" name="図 28">
          <a:extLst>
            <a:ext uri="{FF2B5EF4-FFF2-40B4-BE49-F238E27FC236}">
              <a16:creationId xmlns:a16="http://schemas.microsoft.com/office/drawing/2014/main" id="{71D22AEA-7C7D-2113-24CE-95C3F4A8F7DF}"/>
            </a:ext>
          </a:extLst>
        </xdr:cNvPr>
        <xdr:cNvPicPr>
          <a:picLocks noChangeAspect="1"/>
        </xdr:cNvPicPr>
      </xdr:nvPicPr>
      <xdr:blipFill>
        <a:blip xmlns:r="http://schemas.openxmlformats.org/officeDocument/2006/relationships" r:embed="rId10"/>
        <a:stretch>
          <a:fillRect/>
        </a:stretch>
      </xdr:blipFill>
      <xdr:spPr>
        <a:xfrm>
          <a:off x="190500" y="60543281"/>
          <a:ext cx="13809524" cy="8257143"/>
        </a:xfrm>
        <a:prstGeom prst="rect">
          <a:avLst/>
        </a:prstGeom>
      </xdr:spPr>
    </xdr:pic>
    <xdr:clientData/>
  </xdr:twoCellAnchor>
  <xdr:twoCellAnchor editAs="oneCell">
    <xdr:from>
      <xdr:col>1</xdr:col>
      <xdr:colOff>0</xdr:colOff>
      <xdr:row>293</xdr:row>
      <xdr:rowOff>0</xdr:rowOff>
    </xdr:from>
    <xdr:to>
      <xdr:col>23</xdr:col>
      <xdr:colOff>212592</xdr:colOff>
      <xdr:row>338</xdr:row>
      <xdr:rowOff>125186</xdr:rowOff>
    </xdr:to>
    <xdr:pic>
      <xdr:nvPicPr>
        <xdr:cNvPr id="25" name="図 24">
          <a:extLst>
            <a:ext uri="{FF2B5EF4-FFF2-40B4-BE49-F238E27FC236}">
              <a16:creationId xmlns:a16="http://schemas.microsoft.com/office/drawing/2014/main" id="{1B66DB6E-FCF9-80A3-BCBB-5A182CF2B3C4}"/>
            </a:ext>
          </a:extLst>
        </xdr:cNvPr>
        <xdr:cNvPicPr>
          <a:picLocks noChangeAspect="1"/>
        </xdr:cNvPicPr>
      </xdr:nvPicPr>
      <xdr:blipFill>
        <a:blip xmlns:r="http://schemas.openxmlformats.org/officeDocument/2006/relationships" r:embed="rId11"/>
        <a:stretch>
          <a:fillRect/>
        </a:stretch>
      </xdr:blipFill>
      <xdr:spPr>
        <a:xfrm>
          <a:off x="190500" y="69294375"/>
          <a:ext cx="13761905" cy="8161905"/>
        </a:xfrm>
        <a:prstGeom prst="rect">
          <a:avLst/>
        </a:prstGeom>
      </xdr:spPr>
    </xdr:pic>
    <xdr:clientData/>
  </xdr:twoCellAnchor>
  <xdr:twoCellAnchor editAs="oneCell">
    <xdr:from>
      <xdr:col>1</xdr:col>
      <xdr:colOff>0</xdr:colOff>
      <xdr:row>340</xdr:row>
      <xdr:rowOff>0</xdr:rowOff>
    </xdr:from>
    <xdr:to>
      <xdr:col>23</xdr:col>
      <xdr:colOff>193544</xdr:colOff>
      <xdr:row>385</xdr:row>
      <xdr:rowOff>106138</xdr:rowOff>
    </xdr:to>
    <xdr:pic>
      <xdr:nvPicPr>
        <xdr:cNvPr id="32" name="図 31">
          <a:extLst>
            <a:ext uri="{FF2B5EF4-FFF2-40B4-BE49-F238E27FC236}">
              <a16:creationId xmlns:a16="http://schemas.microsoft.com/office/drawing/2014/main" id="{319163DE-89CE-DB51-6775-2C3DB4F9165C}"/>
            </a:ext>
          </a:extLst>
        </xdr:cNvPr>
        <xdr:cNvPicPr>
          <a:picLocks noChangeAspect="1"/>
        </xdr:cNvPicPr>
      </xdr:nvPicPr>
      <xdr:blipFill>
        <a:blip xmlns:r="http://schemas.openxmlformats.org/officeDocument/2006/relationships" r:embed="rId12"/>
        <a:stretch>
          <a:fillRect/>
        </a:stretch>
      </xdr:blipFill>
      <xdr:spPr>
        <a:xfrm>
          <a:off x="190500" y="77688281"/>
          <a:ext cx="13742857" cy="8142857"/>
        </a:xfrm>
        <a:prstGeom prst="rect">
          <a:avLst/>
        </a:prstGeom>
      </xdr:spPr>
    </xdr:pic>
    <xdr:clientData/>
  </xdr:twoCellAnchor>
  <xdr:twoCellAnchor editAs="oneCell">
    <xdr:from>
      <xdr:col>1</xdr:col>
      <xdr:colOff>0</xdr:colOff>
      <xdr:row>388</xdr:row>
      <xdr:rowOff>0</xdr:rowOff>
    </xdr:from>
    <xdr:to>
      <xdr:col>23</xdr:col>
      <xdr:colOff>174496</xdr:colOff>
      <xdr:row>433</xdr:row>
      <xdr:rowOff>125186</xdr:rowOff>
    </xdr:to>
    <xdr:pic>
      <xdr:nvPicPr>
        <xdr:cNvPr id="37" name="図 36">
          <a:extLst>
            <a:ext uri="{FF2B5EF4-FFF2-40B4-BE49-F238E27FC236}">
              <a16:creationId xmlns:a16="http://schemas.microsoft.com/office/drawing/2014/main" id="{D1527EE2-B1A2-808F-16C8-2995F6B42FB7}"/>
            </a:ext>
          </a:extLst>
        </xdr:cNvPr>
        <xdr:cNvPicPr>
          <a:picLocks noChangeAspect="1"/>
        </xdr:cNvPicPr>
      </xdr:nvPicPr>
      <xdr:blipFill>
        <a:blip xmlns:r="http://schemas.openxmlformats.org/officeDocument/2006/relationships" r:embed="rId13"/>
        <a:stretch>
          <a:fillRect/>
        </a:stretch>
      </xdr:blipFill>
      <xdr:spPr>
        <a:xfrm>
          <a:off x="190500" y="86260781"/>
          <a:ext cx="13723809" cy="8161905"/>
        </a:xfrm>
        <a:prstGeom prst="rect">
          <a:avLst/>
        </a:prstGeom>
      </xdr:spPr>
    </xdr:pic>
    <xdr:clientData/>
  </xdr:twoCellAnchor>
  <xdr:twoCellAnchor editAs="oneCell">
    <xdr:from>
      <xdr:col>1</xdr:col>
      <xdr:colOff>0</xdr:colOff>
      <xdr:row>437</xdr:row>
      <xdr:rowOff>0</xdr:rowOff>
    </xdr:from>
    <xdr:to>
      <xdr:col>23</xdr:col>
      <xdr:colOff>184020</xdr:colOff>
      <xdr:row>482</xdr:row>
      <xdr:rowOff>172805</xdr:rowOff>
    </xdr:to>
    <xdr:pic>
      <xdr:nvPicPr>
        <xdr:cNvPr id="38" name="図 37">
          <a:extLst>
            <a:ext uri="{FF2B5EF4-FFF2-40B4-BE49-F238E27FC236}">
              <a16:creationId xmlns:a16="http://schemas.microsoft.com/office/drawing/2014/main" id="{C92416F3-CA1B-77F5-12D0-A29A9FDDAB3C}"/>
            </a:ext>
          </a:extLst>
        </xdr:cNvPr>
        <xdr:cNvPicPr>
          <a:picLocks noChangeAspect="1"/>
        </xdr:cNvPicPr>
      </xdr:nvPicPr>
      <xdr:blipFill>
        <a:blip xmlns:r="http://schemas.openxmlformats.org/officeDocument/2006/relationships" r:embed="rId14"/>
        <a:stretch>
          <a:fillRect/>
        </a:stretch>
      </xdr:blipFill>
      <xdr:spPr>
        <a:xfrm>
          <a:off x="190500" y="95011875"/>
          <a:ext cx="13733333" cy="8209524"/>
        </a:xfrm>
        <a:prstGeom prst="rect">
          <a:avLst/>
        </a:prstGeom>
      </xdr:spPr>
    </xdr:pic>
    <xdr:clientData/>
  </xdr:twoCellAnchor>
  <xdr:twoCellAnchor editAs="oneCell">
    <xdr:from>
      <xdr:col>1</xdr:col>
      <xdr:colOff>0</xdr:colOff>
      <xdr:row>484</xdr:row>
      <xdr:rowOff>0</xdr:rowOff>
    </xdr:from>
    <xdr:to>
      <xdr:col>23</xdr:col>
      <xdr:colOff>203068</xdr:colOff>
      <xdr:row>529</xdr:row>
      <xdr:rowOff>96614</xdr:rowOff>
    </xdr:to>
    <xdr:pic>
      <xdr:nvPicPr>
        <xdr:cNvPr id="39" name="図 38">
          <a:extLst>
            <a:ext uri="{FF2B5EF4-FFF2-40B4-BE49-F238E27FC236}">
              <a16:creationId xmlns:a16="http://schemas.microsoft.com/office/drawing/2014/main" id="{8B97A67F-6E9B-26D4-4BE1-220C7E442065}"/>
            </a:ext>
          </a:extLst>
        </xdr:cNvPr>
        <xdr:cNvPicPr>
          <a:picLocks noChangeAspect="1"/>
        </xdr:cNvPicPr>
      </xdr:nvPicPr>
      <xdr:blipFill>
        <a:blip xmlns:r="http://schemas.openxmlformats.org/officeDocument/2006/relationships" r:embed="rId15"/>
        <a:stretch>
          <a:fillRect/>
        </a:stretch>
      </xdr:blipFill>
      <xdr:spPr>
        <a:xfrm>
          <a:off x="190500" y="103405781"/>
          <a:ext cx="13752381" cy="8133333"/>
        </a:xfrm>
        <a:prstGeom prst="rect">
          <a:avLst/>
        </a:prstGeom>
      </xdr:spPr>
    </xdr:pic>
    <xdr:clientData/>
  </xdr:twoCellAnchor>
  <xdr:twoCellAnchor editAs="oneCell">
    <xdr:from>
      <xdr:col>1</xdr:col>
      <xdr:colOff>0</xdr:colOff>
      <xdr:row>533</xdr:row>
      <xdr:rowOff>0</xdr:rowOff>
    </xdr:from>
    <xdr:to>
      <xdr:col>23</xdr:col>
      <xdr:colOff>164973</xdr:colOff>
      <xdr:row>578</xdr:row>
      <xdr:rowOff>125186</xdr:rowOff>
    </xdr:to>
    <xdr:pic>
      <xdr:nvPicPr>
        <xdr:cNvPr id="40" name="図 39">
          <a:extLst>
            <a:ext uri="{FF2B5EF4-FFF2-40B4-BE49-F238E27FC236}">
              <a16:creationId xmlns:a16="http://schemas.microsoft.com/office/drawing/2014/main" id="{08617C24-9471-7F79-4430-79B5D6B94A36}"/>
            </a:ext>
          </a:extLst>
        </xdr:cNvPr>
        <xdr:cNvPicPr>
          <a:picLocks noChangeAspect="1"/>
        </xdr:cNvPicPr>
      </xdr:nvPicPr>
      <xdr:blipFill>
        <a:blip xmlns:r="http://schemas.openxmlformats.org/officeDocument/2006/relationships" r:embed="rId16"/>
        <a:stretch>
          <a:fillRect/>
        </a:stretch>
      </xdr:blipFill>
      <xdr:spPr>
        <a:xfrm>
          <a:off x="190500" y="112156875"/>
          <a:ext cx="13714286" cy="8161905"/>
        </a:xfrm>
        <a:prstGeom prst="rect">
          <a:avLst/>
        </a:prstGeom>
      </xdr:spPr>
    </xdr:pic>
    <xdr:clientData/>
  </xdr:twoCellAnchor>
  <xdr:twoCellAnchor editAs="oneCell">
    <xdr:from>
      <xdr:col>1</xdr:col>
      <xdr:colOff>0</xdr:colOff>
      <xdr:row>580</xdr:row>
      <xdr:rowOff>0</xdr:rowOff>
    </xdr:from>
    <xdr:to>
      <xdr:col>23</xdr:col>
      <xdr:colOff>212592</xdr:colOff>
      <xdr:row>626</xdr:row>
      <xdr:rowOff>3735</xdr:rowOff>
    </xdr:to>
    <xdr:pic>
      <xdr:nvPicPr>
        <xdr:cNvPr id="41" name="図 40">
          <a:extLst>
            <a:ext uri="{FF2B5EF4-FFF2-40B4-BE49-F238E27FC236}">
              <a16:creationId xmlns:a16="http://schemas.microsoft.com/office/drawing/2014/main" id="{FFF91B6F-76AC-DB7C-37F2-675B27846DCE}"/>
            </a:ext>
          </a:extLst>
        </xdr:cNvPr>
        <xdr:cNvPicPr>
          <a:picLocks noChangeAspect="1"/>
        </xdr:cNvPicPr>
      </xdr:nvPicPr>
      <xdr:blipFill>
        <a:blip xmlns:r="http://schemas.openxmlformats.org/officeDocument/2006/relationships" r:embed="rId17"/>
        <a:stretch>
          <a:fillRect/>
        </a:stretch>
      </xdr:blipFill>
      <xdr:spPr>
        <a:xfrm>
          <a:off x="190500" y="120550781"/>
          <a:ext cx="13761905" cy="8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20</xdr:col>
      <xdr:colOff>617407</xdr:colOff>
      <xdr:row>35</xdr:row>
      <xdr:rowOff>94226</xdr:rowOff>
    </xdr:to>
    <xdr:pic>
      <xdr:nvPicPr>
        <xdr:cNvPr id="2" name="図 1">
          <a:extLst>
            <a:ext uri="{FF2B5EF4-FFF2-40B4-BE49-F238E27FC236}">
              <a16:creationId xmlns:a16="http://schemas.microsoft.com/office/drawing/2014/main" id="{0C384964-43C9-3E15-7793-605500F552BB}"/>
            </a:ext>
          </a:extLst>
        </xdr:cNvPr>
        <xdr:cNvPicPr>
          <a:picLocks noChangeAspect="1"/>
        </xdr:cNvPicPr>
      </xdr:nvPicPr>
      <xdr:blipFill>
        <a:blip xmlns:r="http://schemas.openxmlformats.org/officeDocument/2006/relationships" r:embed="rId1"/>
        <a:stretch>
          <a:fillRect/>
        </a:stretch>
      </xdr:blipFill>
      <xdr:spPr>
        <a:xfrm>
          <a:off x="257175" y="238125"/>
          <a:ext cx="13742857" cy="8190476"/>
        </a:xfrm>
        <a:prstGeom prst="rect">
          <a:avLst/>
        </a:prstGeom>
      </xdr:spPr>
    </xdr:pic>
    <xdr:clientData/>
  </xdr:twoCellAnchor>
  <xdr:twoCellAnchor editAs="oneCell">
    <xdr:from>
      <xdr:col>1</xdr:col>
      <xdr:colOff>0</xdr:colOff>
      <xdr:row>37</xdr:row>
      <xdr:rowOff>0</xdr:rowOff>
    </xdr:from>
    <xdr:to>
      <xdr:col>21</xdr:col>
      <xdr:colOff>7797</xdr:colOff>
      <xdr:row>71</xdr:row>
      <xdr:rowOff>141845</xdr:rowOff>
    </xdr:to>
    <xdr:pic>
      <xdr:nvPicPr>
        <xdr:cNvPr id="3" name="図 2">
          <a:extLst>
            <a:ext uri="{FF2B5EF4-FFF2-40B4-BE49-F238E27FC236}">
              <a16:creationId xmlns:a16="http://schemas.microsoft.com/office/drawing/2014/main" id="{7201FB5E-6A19-F91D-5193-63B66B88C184}"/>
            </a:ext>
          </a:extLst>
        </xdr:cNvPr>
        <xdr:cNvPicPr>
          <a:picLocks noChangeAspect="1"/>
        </xdr:cNvPicPr>
      </xdr:nvPicPr>
      <xdr:blipFill>
        <a:blip xmlns:r="http://schemas.openxmlformats.org/officeDocument/2006/relationships" r:embed="rId2"/>
        <a:stretch>
          <a:fillRect/>
        </a:stretch>
      </xdr:blipFill>
      <xdr:spPr>
        <a:xfrm>
          <a:off x="257175" y="8810625"/>
          <a:ext cx="13819047" cy="8238095"/>
        </a:xfrm>
        <a:prstGeom prst="rect">
          <a:avLst/>
        </a:prstGeom>
      </xdr:spPr>
    </xdr:pic>
    <xdr:clientData/>
  </xdr:twoCellAnchor>
  <xdr:twoCellAnchor editAs="oneCell">
    <xdr:from>
      <xdr:col>1</xdr:col>
      <xdr:colOff>0</xdr:colOff>
      <xdr:row>74</xdr:row>
      <xdr:rowOff>0</xdr:rowOff>
    </xdr:from>
    <xdr:to>
      <xdr:col>20</xdr:col>
      <xdr:colOff>636455</xdr:colOff>
      <xdr:row>108</xdr:row>
      <xdr:rowOff>84702</xdr:rowOff>
    </xdr:to>
    <xdr:pic>
      <xdr:nvPicPr>
        <xdr:cNvPr id="4" name="図 3">
          <a:extLst>
            <a:ext uri="{FF2B5EF4-FFF2-40B4-BE49-F238E27FC236}">
              <a16:creationId xmlns:a16="http://schemas.microsoft.com/office/drawing/2014/main" id="{15D4C31F-D22D-1147-75D2-0281467DB419}"/>
            </a:ext>
          </a:extLst>
        </xdr:cNvPr>
        <xdr:cNvPicPr>
          <a:picLocks noChangeAspect="1"/>
        </xdr:cNvPicPr>
      </xdr:nvPicPr>
      <xdr:blipFill>
        <a:blip xmlns:r="http://schemas.openxmlformats.org/officeDocument/2006/relationships" r:embed="rId3"/>
        <a:stretch>
          <a:fillRect/>
        </a:stretch>
      </xdr:blipFill>
      <xdr:spPr>
        <a:xfrm>
          <a:off x="257175" y="17621250"/>
          <a:ext cx="13761905" cy="8180952"/>
        </a:xfrm>
        <a:prstGeom prst="rect">
          <a:avLst/>
        </a:prstGeom>
      </xdr:spPr>
    </xdr:pic>
    <xdr:clientData/>
  </xdr:twoCellAnchor>
  <xdr:twoCellAnchor editAs="oneCell">
    <xdr:from>
      <xdr:col>1</xdr:col>
      <xdr:colOff>0</xdr:colOff>
      <xdr:row>109</xdr:row>
      <xdr:rowOff>0</xdr:rowOff>
    </xdr:from>
    <xdr:to>
      <xdr:col>20</xdr:col>
      <xdr:colOff>655502</xdr:colOff>
      <xdr:row>143</xdr:row>
      <xdr:rowOff>46607</xdr:rowOff>
    </xdr:to>
    <xdr:pic>
      <xdr:nvPicPr>
        <xdr:cNvPr id="5" name="図 4">
          <a:extLst>
            <a:ext uri="{FF2B5EF4-FFF2-40B4-BE49-F238E27FC236}">
              <a16:creationId xmlns:a16="http://schemas.microsoft.com/office/drawing/2014/main" id="{600DCF9B-DF14-42EE-3A71-2C0CF781078E}"/>
            </a:ext>
          </a:extLst>
        </xdr:cNvPr>
        <xdr:cNvPicPr>
          <a:picLocks noChangeAspect="1"/>
        </xdr:cNvPicPr>
      </xdr:nvPicPr>
      <xdr:blipFill>
        <a:blip xmlns:r="http://schemas.openxmlformats.org/officeDocument/2006/relationships" r:embed="rId4"/>
        <a:stretch>
          <a:fillRect/>
        </a:stretch>
      </xdr:blipFill>
      <xdr:spPr>
        <a:xfrm>
          <a:off x="257175" y="25955625"/>
          <a:ext cx="13780952" cy="8142857"/>
        </a:xfrm>
        <a:prstGeom prst="rect">
          <a:avLst/>
        </a:prstGeom>
      </xdr:spPr>
    </xdr:pic>
    <xdr:clientData/>
  </xdr:twoCellAnchor>
  <xdr:twoCellAnchor editAs="oneCell">
    <xdr:from>
      <xdr:col>1</xdr:col>
      <xdr:colOff>0</xdr:colOff>
      <xdr:row>146</xdr:row>
      <xdr:rowOff>0</xdr:rowOff>
    </xdr:from>
    <xdr:to>
      <xdr:col>20</xdr:col>
      <xdr:colOff>626931</xdr:colOff>
      <xdr:row>180</xdr:row>
      <xdr:rowOff>65655</xdr:rowOff>
    </xdr:to>
    <xdr:pic>
      <xdr:nvPicPr>
        <xdr:cNvPr id="7" name="図 6">
          <a:extLst>
            <a:ext uri="{FF2B5EF4-FFF2-40B4-BE49-F238E27FC236}">
              <a16:creationId xmlns:a16="http://schemas.microsoft.com/office/drawing/2014/main" id="{BE1F2E90-62C2-B0B9-5A64-09A768E1AE25}"/>
            </a:ext>
          </a:extLst>
        </xdr:cNvPr>
        <xdr:cNvPicPr>
          <a:picLocks noChangeAspect="1"/>
        </xdr:cNvPicPr>
      </xdr:nvPicPr>
      <xdr:blipFill>
        <a:blip xmlns:r="http://schemas.openxmlformats.org/officeDocument/2006/relationships" r:embed="rId5"/>
        <a:stretch>
          <a:fillRect/>
        </a:stretch>
      </xdr:blipFill>
      <xdr:spPr>
        <a:xfrm>
          <a:off x="257175" y="34766250"/>
          <a:ext cx="13752381" cy="8161905"/>
        </a:xfrm>
        <a:prstGeom prst="rect">
          <a:avLst/>
        </a:prstGeom>
      </xdr:spPr>
    </xdr:pic>
    <xdr:clientData/>
  </xdr:twoCellAnchor>
  <xdr:twoCellAnchor editAs="oneCell">
    <xdr:from>
      <xdr:col>1</xdr:col>
      <xdr:colOff>0</xdr:colOff>
      <xdr:row>181</xdr:row>
      <xdr:rowOff>0</xdr:rowOff>
    </xdr:from>
    <xdr:to>
      <xdr:col>20</xdr:col>
      <xdr:colOff>626931</xdr:colOff>
      <xdr:row>215</xdr:row>
      <xdr:rowOff>75178</xdr:rowOff>
    </xdr:to>
    <xdr:pic>
      <xdr:nvPicPr>
        <xdr:cNvPr id="8" name="図 7">
          <a:extLst>
            <a:ext uri="{FF2B5EF4-FFF2-40B4-BE49-F238E27FC236}">
              <a16:creationId xmlns:a16="http://schemas.microsoft.com/office/drawing/2014/main" id="{68528935-3C4D-FA33-6657-4DC10B227407}"/>
            </a:ext>
          </a:extLst>
        </xdr:cNvPr>
        <xdr:cNvPicPr>
          <a:picLocks noChangeAspect="1"/>
        </xdr:cNvPicPr>
      </xdr:nvPicPr>
      <xdr:blipFill>
        <a:blip xmlns:r="http://schemas.openxmlformats.org/officeDocument/2006/relationships" r:embed="rId6"/>
        <a:stretch>
          <a:fillRect/>
        </a:stretch>
      </xdr:blipFill>
      <xdr:spPr>
        <a:xfrm>
          <a:off x="257175" y="43100625"/>
          <a:ext cx="13752381" cy="8171428"/>
        </a:xfrm>
        <a:prstGeom prst="rect">
          <a:avLst/>
        </a:prstGeom>
      </xdr:spPr>
    </xdr:pic>
    <xdr:clientData/>
  </xdr:twoCellAnchor>
  <xdr:twoCellAnchor editAs="oneCell">
    <xdr:from>
      <xdr:col>1</xdr:col>
      <xdr:colOff>0</xdr:colOff>
      <xdr:row>218</xdr:row>
      <xdr:rowOff>0</xdr:rowOff>
    </xdr:from>
    <xdr:to>
      <xdr:col>20</xdr:col>
      <xdr:colOff>636455</xdr:colOff>
      <xdr:row>252</xdr:row>
      <xdr:rowOff>84702</xdr:rowOff>
    </xdr:to>
    <xdr:pic>
      <xdr:nvPicPr>
        <xdr:cNvPr id="6" name="図 5">
          <a:extLst>
            <a:ext uri="{FF2B5EF4-FFF2-40B4-BE49-F238E27FC236}">
              <a16:creationId xmlns:a16="http://schemas.microsoft.com/office/drawing/2014/main" id="{D9003ED5-9A90-50A9-EB16-BAD85217B423}"/>
            </a:ext>
          </a:extLst>
        </xdr:cNvPr>
        <xdr:cNvPicPr>
          <a:picLocks noChangeAspect="1"/>
        </xdr:cNvPicPr>
      </xdr:nvPicPr>
      <xdr:blipFill>
        <a:blip xmlns:r="http://schemas.openxmlformats.org/officeDocument/2006/relationships" r:embed="rId7"/>
        <a:stretch>
          <a:fillRect/>
        </a:stretch>
      </xdr:blipFill>
      <xdr:spPr>
        <a:xfrm>
          <a:off x="257175" y="51911250"/>
          <a:ext cx="13761905" cy="8180952"/>
        </a:xfrm>
        <a:prstGeom prst="rect">
          <a:avLst/>
        </a:prstGeom>
      </xdr:spPr>
    </xdr:pic>
    <xdr:clientData/>
  </xdr:twoCellAnchor>
  <xdr:twoCellAnchor editAs="oneCell">
    <xdr:from>
      <xdr:col>1</xdr:col>
      <xdr:colOff>0</xdr:colOff>
      <xdr:row>253</xdr:row>
      <xdr:rowOff>0</xdr:rowOff>
    </xdr:from>
    <xdr:to>
      <xdr:col>20</xdr:col>
      <xdr:colOff>636455</xdr:colOff>
      <xdr:row>287</xdr:row>
      <xdr:rowOff>179940</xdr:rowOff>
    </xdr:to>
    <xdr:pic>
      <xdr:nvPicPr>
        <xdr:cNvPr id="9" name="図 8">
          <a:extLst>
            <a:ext uri="{FF2B5EF4-FFF2-40B4-BE49-F238E27FC236}">
              <a16:creationId xmlns:a16="http://schemas.microsoft.com/office/drawing/2014/main" id="{2460749E-D24E-D4D0-E2F0-0A22BF4EB6BF}"/>
            </a:ext>
          </a:extLst>
        </xdr:cNvPr>
        <xdr:cNvPicPr>
          <a:picLocks noChangeAspect="1"/>
        </xdr:cNvPicPr>
      </xdr:nvPicPr>
      <xdr:blipFill>
        <a:blip xmlns:r="http://schemas.openxmlformats.org/officeDocument/2006/relationships" r:embed="rId8"/>
        <a:stretch>
          <a:fillRect/>
        </a:stretch>
      </xdr:blipFill>
      <xdr:spPr>
        <a:xfrm>
          <a:off x="257175" y="60245625"/>
          <a:ext cx="13761905" cy="8276190"/>
        </a:xfrm>
        <a:prstGeom prst="rect">
          <a:avLst/>
        </a:prstGeom>
      </xdr:spPr>
    </xdr:pic>
    <xdr:clientData/>
  </xdr:twoCellAnchor>
  <xdr:twoCellAnchor editAs="oneCell">
    <xdr:from>
      <xdr:col>1</xdr:col>
      <xdr:colOff>0</xdr:colOff>
      <xdr:row>400</xdr:row>
      <xdr:rowOff>0</xdr:rowOff>
    </xdr:from>
    <xdr:to>
      <xdr:col>20</xdr:col>
      <xdr:colOff>636455</xdr:colOff>
      <xdr:row>434</xdr:row>
      <xdr:rowOff>84702</xdr:rowOff>
    </xdr:to>
    <xdr:pic>
      <xdr:nvPicPr>
        <xdr:cNvPr id="10" name="図 9">
          <a:extLst>
            <a:ext uri="{FF2B5EF4-FFF2-40B4-BE49-F238E27FC236}">
              <a16:creationId xmlns:a16="http://schemas.microsoft.com/office/drawing/2014/main" id="{79D1A0C8-1EF3-188B-FEAA-4105A270B507}"/>
            </a:ext>
          </a:extLst>
        </xdr:cNvPr>
        <xdr:cNvPicPr>
          <a:picLocks noChangeAspect="1"/>
        </xdr:cNvPicPr>
      </xdr:nvPicPr>
      <xdr:blipFill>
        <a:blip xmlns:r="http://schemas.openxmlformats.org/officeDocument/2006/relationships" r:embed="rId9"/>
        <a:stretch>
          <a:fillRect/>
        </a:stretch>
      </xdr:blipFill>
      <xdr:spPr>
        <a:xfrm>
          <a:off x="257175" y="69294375"/>
          <a:ext cx="13761905" cy="8180952"/>
        </a:xfrm>
        <a:prstGeom prst="rect">
          <a:avLst/>
        </a:prstGeom>
      </xdr:spPr>
    </xdr:pic>
    <xdr:clientData/>
  </xdr:twoCellAnchor>
  <xdr:twoCellAnchor editAs="oneCell">
    <xdr:from>
      <xdr:col>1</xdr:col>
      <xdr:colOff>0</xdr:colOff>
      <xdr:row>435</xdr:row>
      <xdr:rowOff>0</xdr:rowOff>
    </xdr:from>
    <xdr:to>
      <xdr:col>20</xdr:col>
      <xdr:colOff>607883</xdr:colOff>
      <xdr:row>469</xdr:row>
      <xdr:rowOff>113274</xdr:rowOff>
    </xdr:to>
    <xdr:pic>
      <xdr:nvPicPr>
        <xdr:cNvPr id="11" name="図 10">
          <a:extLst>
            <a:ext uri="{FF2B5EF4-FFF2-40B4-BE49-F238E27FC236}">
              <a16:creationId xmlns:a16="http://schemas.microsoft.com/office/drawing/2014/main" id="{DBE99B9C-22B9-718B-B57A-4DB083ADFD26}"/>
            </a:ext>
          </a:extLst>
        </xdr:cNvPr>
        <xdr:cNvPicPr>
          <a:picLocks noChangeAspect="1"/>
        </xdr:cNvPicPr>
      </xdr:nvPicPr>
      <xdr:blipFill>
        <a:blip xmlns:r="http://schemas.openxmlformats.org/officeDocument/2006/relationships" r:embed="rId10"/>
        <a:stretch>
          <a:fillRect/>
        </a:stretch>
      </xdr:blipFill>
      <xdr:spPr>
        <a:xfrm>
          <a:off x="257175" y="77628750"/>
          <a:ext cx="13733333" cy="8209524"/>
        </a:xfrm>
        <a:prstGeom prst="rect">
          <a:avLst/>
        </a:prstGeom>
      </xdr:spPr>
    </xdr:pic>
    <xdr:clientData/>
  </xdr:twoCellAnchor>
  <xdr:twoCellAnchor editAs="oneCell">
    <xdr:from>
      <xdr:col>1</xdr:col>
      <xdr:colOff>0</xdr:colOff>
      <xdr:row>291</xdr:row>
      <xdr:rowOff>0</xdr:rowOff>
    </xdr:from>
    <xdr:to>
      <xdr:col>20</xdr:col>
      <xdr:colOff>617407</xdr:colOff>
      <xdr:row>325</xdr:row>
      <xdr:rowOff>94226</xdr:rowOff>
    </xdr:to>
    <xdr:pic>
      <xdr:nvPicPr>
        <xdr:cNvPr id="12" name="図 11">
          <a:extLst>
            <a:ext uri="{FF2B5EF4-FFF2-40B4-BE49-F238E27FC236}">
              <a16:creationId xmlns:a16="http://schemas.microsoft.com/office/drawing/2014/main" id="{FEC7B88D-38FB-CB1D-3E40-6B4FD5CAA0E2}"/>
            </a:ext>
          </a:extLst>
        </xdr:cNvPr>
        <xdr:cNvPicPr>
          <a:picLocks noChangeAspect="1"/>
        </xdr:cNvPicPr>
      </xdr:nvPicPr>
      <xdr:blipFill>
        <a:blip xmlns:r="http://schemas.openxmlformats.org/officeDocument/2006/relationships" r:embed="rId11"/>
        <a:stretch>
          <a:fillRect/>
        </a:stretch>
      </xdr:blipFill>
      <xdr:spPr>
        <a:xfrm>
          <a:off x="257175" y="69294375"/>
          <a:ext cx="13742857" cy="8190476"/>
        </a:xfrm>
        <a:prstGeom prst="rect">
          <a:avLst/>
        </a:prstGeom>
      </xdr:spPr>
    </xdr:pic>
    <xdr:clientData/>
  </xdr:twoCellAnchor>
  <xdr:twoCellAnchor editAs="oneCell">
    <xdr:from>
      <xdr:col>1</xdr:col>
      <xdr:colOff>0</xdr:colOff>
      <xdr:row>327</xdr:row>
      <xdr:rowOff>0</xdr:rowOff>
    </xdr:from>
    <xdr:to>
      <xdr:col>20</xdr:col>
      <xdr:colOff>617407</xdr:colOff>
      <xdr:row>361</xdr:row>
      <xdr:rowOff>65655</xdr:rowOff>
    </xdr:to>
    <xdr:pic>
      <xdr:nvPicPr>
        <xdr:cNvPr id="13" name="図 12">
          <a:extLst>
            <a:ext uri="{FF2B5EF4-FFF2-40B4-BE49-F238E27FC236}">
              <a16:creationId xmlns:a16="http://schemas.microsoft.com/office/drawing/2014/main" id="{85F82D47-7791-BADB-322F-30E7CD925F4C}"/>
            </a:ext>
          </a:extLst>
        </xdr:cNvPr>
        <xdr:cNvPicPr>
          <a:picLocks noChangeAspect="1"/>
        </xdr:cNvPicPr>
      </xdr:nvPicPr>
      <xdr:blipFill>
        <a:blip xmlns:r="http://schemas.openxmlformats.org/officeDocument/2006/relationships" r:embed="rId12"/>
        <a:stretch>
          <a:fillRect/>
        </a:stretch>
      </xdr:blipFill>
      <xdr:spPr>
        <a:xfrm>
          <a:off x="257175" y="77866875"/>
          <a:ext cx="13742857" cy="8161905"/>
        </a:xfrm>
        <a:prstGeom prst="rect">
          <a:avLst/>
        </a:prstGeom>
      </xdr:spPr>
    </xdr:pic>
    <xdr:clientData/>
  </xdr:twoCellAnchor>
  <xdr:twoCellAnchor editAs="oneCell">
    <xdr:from>
      <xdr:col>1</xdr:col>
      <xdr:colOff>0</xdr:colOff>
      <xdr:row>363</xdr:row>
      <xdr:rowOff>0</xdr:rowOff>
    </xdr:from>
    <xdr:to>
      <xdr:col>20</xdr:col>
      <xdr:colOff>645978</xdr:colOff>
      <xdr:row>397</xdr:row>
      <xdr:rowOff>75178</xdr:rowOff>
    </xdr:to>
    <xdr:pic>
      <xdr:nvPicPr>
        <xdr:cNvPr id="14" name="図 13">
          <a:extLst>
            <a:ext uri="{FF2B5EF4-FFF2-40B4-BE49-F238E27FC236}">
              <a16:creationId xmlns:a16="http://schemas.microsoft.com/office/drawing/2014/main" id="{28B52BBD-935C-6561-4988-CECF389BBC9D}"/>
            </a:ext>
          </a:extLst>
        </xdr:cNvPr>
        <xdr:cNvPicPr>
          <a:picLocks noChangeAspect="1"/>
        </xdr:cNvPicPr>
      </xdr:nvPicPr>
      <xdr:blipFill>
        <a:blip xmlns:r="http://schemas.openxmlformats.org/officeDocument/2006/relationships" r:embed="rId13"/>
        <a:stretch>
          <a:fillRect/>
        </a:stretch>
      </xdr:blipFill>
      <xdr:spPr>
        <a:xfrm>
          <a:off x="257175" y="86439375"/>
          <a:ext cx="13771428" cy="817142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73"/>
  <sheetViews>
    <sheetView zoomScaleNormal="100" workbookViewId="0">
      <pane xSplit="1" ySplit="17" topLeftCell="B21" activePane="bottomRight" state="frozen"/>
      <selection pane="topRight" activeCell="B1" sqref="B1"/>
      <selection pane="bottomLeft" activeCell="A9" sqref="A9"/>
      <selection pane="bottomRight" activeCell="C23" sqref="C23"/>
    </sheetView>
  </sheetViews>
  <sheetFormatPr defaultRowHeight="18.75" x14ac:dyDescent="0.4"/>
  <cols>
    <col min="1" max="1" width="6.375" customWidth="1"/>
    <col min="2" max="2" width="12" customWidth="1"/>
    <col min="3" max="3" width="12" style="70" customWidth="1"/>
    <col min="4" max="4" width="10.5" customWidth="1"/>
    <col min="5" max="6" width="8.25" customWidth="1"/>
    <col min="7" max="7" width="8.25" style="16" customWidth="1"/>
    <col min="8" max="8" width="9.875" customWidth="1"/>
    <col min="10" max="10" width="12" customWidth="1"/>
    <col min="11" max="15" width="7.75" customWidth="1"/>
    <col min="16" max="16" width="10.875" style="16" customWidth="1"/>
  </cols>
  <sheetData>
    <row r="1" spans="1:16" x14ac:dyDescent="0.4">
      <c r="A1" s="1" t="s">
        <v>6</v>
      </c>
      <c r="D1" t="s">
        <v>8</v>
      </c>
    </row>
    <row r="2" spans="1:16" x14ac:dyDescent="0.4">
      <c r="A2" s="1" t="s">
        <v>7</v>
      </c>
      <c r="D2" t="s">
        <v>32</v>
      </c>
    </row>
    <row r="3" spans="1:16" x14ac:dyDescent="0.4">
      <c r="A3" s="1" t="s">
        <v>10</v>
      </c>
      <c r="D3" s="22">
        <v>100000</v>
      </c>
    </row>
    <row r="4" spans="1:16" x14ac:dyDescent="0.4">
      <c r="A4" s="1" t="s">
        <v>11</v>
      </c>
      <c r="D4" s="22" t="s">
        <v>40</v>
      </c>
    </row>
    <row r="5" spans="1:16" x14ac:dyDescent="0.4">
      <c r="A5" s="1"/>
      <c r="D5" s="66" t="s">
        <v>33</v>
      </c>
      <c r="E5" t="s">
        <v>36</v>
      </c>
    </row>
    <row r="6" spans="1:16" x14ac:dyDescent="0.4">
      <c r="A6" s="1"/>
      <c r="D6" s="66" t="s">
        <v>33</v>
      </c>
      <c r="E6" t="s">
        <v>34</v>
      </c>
    </row>
    <row r="7" spans="1:16" x14ac:dyDescent="0.4">
      <c r="A7" s="1"/>
      <c r="D7" s="66" t="s">
        <v>33</v>
      </c>
      <c r="E7" t="s">
        <v>37</v>
      </c>
    </row>
    <row r="8" spans="1:16" x14ac:dyDescent="0.4">
      <c r="A8" s="1"/>
      <c r="D8" s="66" t="s">
        <v>33</v>
      </c>
      <c r="E8" t="s">
        <v>38</v>
      </c>
    </row>
    <row r="9" spans="1:16" x14ac:dyDescent="0.4">
      <c r="A9" s="1"/>
      <c r="D9" s="66" t="s">
        <v>33</v>
      </c>
      <c r="E9" t="s">
        <v>35</v>
      </c>
    </row>
    <row r="10" spans="1:16" x14ac:dyDescent="0.4">
      <c r="A10" s="1"/>
      <c r="D10" t="s">
        <v>44</v>
      </c>
    </row>
    <row r="11" spans="1:16" x14ac:dyDescent="0.4">
      <c r="A11" s="1"/>
      <c r="D11" s="68" t="s">
        <v>55</v>
      </c>
    </row>
    <row r="12" spans="1:16" x14ac:dyDescent="0.4">
      <c r="A12" s="1"/>
      <c r="B12" s="67"/>
      <c r="C12" s="71"/>
      <c r="D12" s="68" t="s">
        <v>41</v>
      </c>
    </row>
    <row r="13" spans="1:16" x14ac:dyDescent="0.4">
      <c r="A13" s="1"/>
      <c r="D13" s="22" t="s">
        <v>66</v>
      </c>
    </row>
    <row r="14" spans="1:16" ht="19.5" thickBot="1" x14ac:dyDescent="0.45">
      <c r="A14" s="1"/>
      <c r="D14" s="22"/>
    </row>
    <row r="15" spans="1:16" ht="19.5" thickBot="1" x14ac:dyDescent="0.45">
      <c r="A15" s="18"/>
      <c r="B15" s="18" t="s">
        <v>1</v>
      </c>
      <c r="C15" s="69" t="s">
        <v>1</v>
      </c>
      <c r="D15" s="69" t="s">
        <v>45</v>
      </c>
      <c r="E15" s="85" t="s">
        <v>21</v>
      </c>
      <c r="F15" s="19"/>
      <c r="G15" s="73"/>
      <c r="H15" s="90" t="s">
        <v>22</v>
      </c>
      <c r="I15" s="91"/>
      <c r="J15" s="98"/>
      <c r="K15" s="90" t="s">
        <v>47</v>
      </c>
      <c r="L15" s="91"/>
      <c r="M15" s="98"/>
      <c r="N15" s="90"/>
      <c r="O15" s="91"/>
      <c r="P15" s="98"/>
    </row>
    <row r="16" spans="1:16" ht="19.5" thickBot="1" x14ac:dyDescent="0.45">
      <c r="A16" s="18" t="s">
        <v>0</v>
      </c>
      <c r="B16" s="20" t="s">
        <v>2</v>
      </c>
      <c r="C16" s="72" t="s">
        <v>26</v>
      </c>
      <c r="D16" s="51"/>
      <c r="E16" s="8"/>
      <c r="F16" s="9"/>
      <c r="G16" s="74"/>
      <c r="H16" s="8"/>
      <c r="I16" s="9"/>
      <c r="J16" s="10"/>
      <c r="K16" s="8"/>
      <c r="L16" s="9"/>
      <c r="M16" s="10"/>
      <c r="N16" s="8"/>
      <c r="O16" s="9"/>
      <c r="P16" s="74"/>
    </row>
    <row r="17" spans="1:19" ht="19.5" thickBot="1" x14ac:dyDescent="0.45">
      <c r="A17" s="21" t="s">
        <v>9</v>
      </c>
      <c r="B17" s="7"/>
      <c r="C17" s="40"/>
      <c r="D17" s="40"/>
      <c r="E17" s="12"/>
      <c r="F17" s="11"/>
      <c r="G17" s="75"/>
      <c r="H17" s="13"/>
      <c r="I17" s="14"/>
      <c r="J17" s="15"/>
      <c r="K17" s="95"/>
      <c r="L17" s="96"/>
      <c r="M17" s="97"/>
      <c r="N17" s="95"/>
      <c r="O17" s="96"/>
      <c r="P17" s="97"/>
    </row>
    <row r="18" spans="1:19" x14ac:dyDescent="0.4">
      <c r="A18" s="5">
        <v>1</v>
      </c>
      <c r="B18" s="17">
        <v>39421</v>
      </c>
      <c r="C18" s="41">
        <v>2</v>
      </c>
      <c r="D18" s="41" t="s">
        <v>46</v>
      </c>
      <c r="E18" s="45"/>
      <c r="F18" s="46"/>
      <c r="G18" s="35">
        <v>3000</v>
      </c>
      <c r="H18" s="16"/>
      <c r="I18" s="16"/>
      <c r="J18" s="16">
        <v>4600</v>
      </c>
      <c r="K18" s="33"/>
      <c r="L18" s="34"/>
      <c r="M18" s="35">
        <v>104600</v>
      </c>
      <c r="N18" s="33"/>
      <c r="O18" s="34"/>
      <c r="P18" s="81"/>
      <c r="Q18" s="16"/>
      <c r="R18" s="16"/>
      <c r="S18" s="16"/>
    </row>
    <row r="19" spans="1:19" x14ac:dyDescent="0.4">
      <c r="A19" s="5">
        <v>2</v>
      </c>
      <c r="B19" s="3">
        <v>40359</v>
      </c>
      <c r="C19" s="39">
        <v>1</v>
      </c>
      <c r="D19" s="39" t="s">
        <v>64</v>
      </c>
      <c r="E19" s="47"/>
      <c r="F19" s="48"/>
      <c r="G19" s="76">
        <f t="shared" ref="G19:G25" si="0">M18*0.03</f>
        <v>3138</v>
      </c>
      <c r="H19" s="16"/>
      <c r="I19" s="16"/>
      <c r="J19" s="16">
        <v>7700</v>
      </c>
      <c r="K19" s="36"/>
      <c r="L19" s="37"/>
      <c r="M19" s="38">
        <f>M18+J19</f>
        <v>112300</v>
      </c>
      <c r="N19" s="36"/>
      <c r="O19" s="37"/>
      <c r="P19" s="82"/>
      <c r="Q19" s="16"/>
      <c r="R19" s="16"/>
      <c r="S19" s="16"/>
    </row>
    <row r="20" spans="1:19" x14ac:dyDescent="0.4">
      <c r="A20" s="5">
        <v>3</v>
      </c>
      <c r="B20" s="3">
        <v>40584</v>
      </c>
      <c r="C20" s="39">
        <v>2</v>
      </c>
      <c r="D20" s="39" t="s">
        <v>54</v>
      </c>
      <c r="E20" s="47"/>
      <c r="F20" s="48"/>
      <c r="G20" s="76">
        <f t="shared" si="0"/>
        <v>3369</v>
      </c>
      <c r="H20" s="16"/>
      <c r="I20" s="16"/>
      <c r="J20" s="16">
        <v>5600</v>
      </c>
      <c r="K20" s="36"/>
      <c r="L20" s="37"/>
      <c r="M20" s="38">
        <f t="shared" ref="M20:M25" si="1">M19+J20</f>
        <v>117900</v>
      </c>
      <c r="N20" s="36"/>
      <c r="O20" s="37"/>
      <c r="P20" s="82"/>
      <c r="Q20" s="16" t="s">
        <v>56</v>
      </c>
      <c r="R20" s="16"/>
      <c r="S20" s="16"/>
    </row>
    <row r="21" spans="1:19" x14ac:dyDescent="0.4">
      <c r="A21" s="5">
        <v>4</v>
      </c>
      <c r="B21" s="3">
        <v>41123</v>
      </c>
      <c r="C21" s="39">
        <v>1</v>
      </c>
      <c r="D21" s="39" t="s">
        <v>65</v>
      </c>
      <c r="E21" s="47"/>
      <c r="F21" s="48"/>
      <c r="G21" s="76">
        <f t="shared" si="0"/>
        <v>3537</v>
      </c>
      <c r="H21" s="16"/>
      <c r="I21" s="16"/>
      <c r="J21" s="16">
        <v>15327</v>
      </c>
      <c r="K21" s="36"/>
      <c r="L21" s="37"/>
      <c r="M21" s="38">
        <f t="shared" si="1"/>
        <v>133227</v>
      </c>
      <c r="N21" s="36"/>
      <c r="O21" s="37"/>
      <c r="P21" s="82"/>
      <c r="Q21" s="16"/>
      <c r="R21" s="16"/>
      <c r="S21" s="16"/>
    </row>
    <row r="22" spans="1:19" x14ac:dyDescent="0.4">
      <c r="A22" s="5">
        <v>5</v>
      </c>
      <c r="B22" s="3">
        <v>41830</v>
      </c>
      <c r="C22" s="39">
        <v>2</v>
      </c>
      <c r="D22" s="39" t="s">
        <v>58</v>
      </c>
      <c r="E22" s="47"/>
      <c r="F22" s="48"/>
      <c r="G22" s="76">
        <f t="shared" si="0"/>
        <v>3996.81</v>
      </c>
      <c r="H22" s="16"/>
      <c r="I22" s="16"/>
      <c r="J22" s="16">
        <v>1142</v>
      </c>
      <c r="K22" s="36"/>
      <c r="L22" s="37"/>
      <c r="M22" s="38">
        <f t="shared" si="1"/>
        <v>134369</v>
      </c>
      <c r="N22" s="36"/>
      <c r="O22" s="37"/>
      <c r="P22" s="82"/>
      <c r="Q22" s="16" t="s">
        <v>57</v>
      </c>
      <c r="R22" s="16"/>
      <c r="S22" s="16"/>
    </row>
    <row r="23" spans="1:19" x14ac:dyDescent="0.4">
      <c r="A23" s="88" t="s">
        <v>60</v>
      </c>
      <c r="B23" s="3">
        <v>41834</v>
      </c>
      <c r="C23" s="39">
        <v>2</v>
      </c>
      <c r="D23" s="39" t="s">
        <v>59</v>
      </c>
      <c r="E23" s="47"/>
      <c r="F23" s="48"/>
      <c r="G23" s="76">
        <f t="shared" si="0"/>
        <v>4031.0699999999997</v>
      </c>
      <c r="H23" s="16"/>
      <c r="I23" s="16"/>
      <c r="J23" s="16">
        <v>90000</v>
      </c>
      <c r="K23" s="36"/>
      <c r="L23" s="37"/>
      <c r="M23" s="38">
        <f t="shared" si="1"/>
        <v>224369</v>
      </c>
      <c r="N23" s="36"/>
      <c r="O23" s="37"/>
      <c r="P23" s="82"/>
      <c r="Q23" s="16"/>
      <c r="R23" s="16"/>
      <c r="S23" s="16"/>
    </row>
    <row r="24" spans="1:19" x14ac:dyDescent="0.4">
      <c r="A24" s="5">
        <v>6</v>
      </c>
      <c r="B24" s="3">
        <v>41940</v>
      </c>
      <c r="C24" s="39">
        <v>2</v>
      </c>
      <c r="D24" s="39" t="s">
        <v>61</v>
      </c>
      <c r="E24" s="47"/>
      <c r="F24" s="48"/>
      <c r="G24" s="76">
        <f t="shared" si="0"/>
        <v>6731.07</v>
      </c>
      <c r="H24" s="16"/>
      <c r="I24" s="16"/>
      <c r="J24" s="16">
        <v>14200</v>
      </c>
      <c r="K24" s="36"/>
      <c r="L24" s="37"/>
      <c r="M24" s="38">
        <f t="shared" si="1"/>
        <v>238569</v>
      </c>
      <c r="N24" s="36"/>
      <c r="O24" s="37"/>
      <c r="P24" s="82"/>
      <c r="Q24" s="16"/>
      <c r="R24" s="16"/>
      <c r="S24" s="16"/>
    </row>
    <row r="25" spans="1:19" x14ac:dyDescent="0.4">
      <c r="A25" s="5">
        <v>7</v>
      </c>
      <c r="B25" s="3">
        <v>43837</v>
      </c>
      <c r="C25" s="39">
        <v>2</v>
      </c>
      <c r="D25" s="39" t="s">
        <v>62</v>
      </c>
      <c r="E25" s="47"/>
      <c r="F25" s="48"/>
      <c r="G25" s="76">
        <f t="shared" si="0"/>
        <v>7157.07</v>
      </c>
      <c r="H25" s="16"/>
      <c r="I25" s="16"/>
      <c r="J25" s="16">
        <v>28000</v>
      </c>
      <c r="K25" s="36"/>
      <c r="L25" s="37"/>
      <c r="M25" s="38">
        <f t="shared" si="1"/>
        <v>266569</v>
      </c>
      <c r="N25" s="36"/>
      <c r="O25" s="37"/>
      <c r="P25" s="82"/>
      <c r="Q25" s="16"/>
      <c r="R25" s="16"/>
      <c r="S25" s="16"/>
    </row>
    <row r="26" spans="1:19" x14ac:dyDescent="0.4">
      <c r="A26" s="5">
        <v>8</v>
      </c>
      <c r="B26" s="3"/>
      <c r="C26" s="39"/>
      <c r="D26" s="39"/>
      <c r="E26" s="47"/>
      <c r="F26" s="48"/>
      <c r="G26" s="76"/>
      <c r="H26" s="16"/>
      <c r="I26" s="16"/>
      <c r="J26" s="16"/>
      <c r="K26" s="36"/>
      <c r="L26" s="37"/>
      <c r="M26" s="38"/>
      <c r="N26" s="36"/>
      <c r="O26" s="37"/>
      <c r="P26" s="82"/>
      <c r="Q26" s="16"/>
      <c r="R26" s="16"/>
      <c r="S26" s="16"/>
    </row>
    <row r="27" spans="1:19" x14ac:dyDescent="0.4">
      <c r="A27" s="5"/>
      <c r="B27" s="3"/>
      <c r="C27" s="39"/>
      <c r="D27" s="39"/>
      <c r="E27" s="47"/>
      <c r="F27" s="48"/>
      <c r="G27" s="76"/>
      <c r="H27" s="16"/>
      <c r="I27" s="16"/>
      <c r="J27" s="16"/>
      <c r="K27" s="36"/>
      <c r="L27" s="37"/>
      <c r="M27" s="38"/>
      <c r="N27" s="36"/>
      <c r="O27" s="37"/>
      <c r="P27" s="82"/>
      <c r="Q27" s="16"/>
      <c r="R27" s="16"/>
      <c r="S27" s="16"/>
    </row>
    <row r="28" spans="1:19" x14ac:dyDescent="0.4">
      <c r="A28" s="5"/>
      <c r="B28" s="3"/>
      <c r="C28" s="39"/>
      <c r="D28" s="39"/>
      <c r="E28" s="47"/>
      <c r="F28" s="48"/>
      <c r="G28" s="76"/>
      <c r="H28" s="16" t="str">
        <f t="shared" ref="H28:H51" si="2">IF(E28="","",H27+N28)</f>
        <v/>
      </c>
      <c r="I28" s="16" t="str">
        <f t="shared" ref="I28:I51" si="3">IF(F28="","",I27+O28)</f>
        <v/>
      </c>
      <c r="J28" s="16" t="str">
        <f t="shared" ref="J28:J51" si="4">IF(G28="","",J27+P28)</f>
        <v/>
      </c>
      <c r="K28" s="36" t="str">
        <f t="shared" ref="K28:K67" si="5">IF(H27="","",H27*0.03)</f>
        <v/>
      </c>
      <c r="L28" s="37" t="str">
        <f t="shared" ref="L28:L67" si="6">IF(I27="","",I27*0.03)</f>
        <v/>
      </c>
      <c r="M28" s="38"/>
      <c r="N28" s="36"/>
      <c r="O28" s="37"/>
      <c r="P28" s="82"/>
      <c r="Q28" s="16"/>
      <c r="R28" s="16"/>
      <c r="S28" s="16"/>
    </row>
    <row r="29" spans="1:19" x14ac:dyDescent="0.4">
      <c r="A29" s="5"/>
      <c r="B29" s="3"/>
      <c r="C29" s="39"/>
      <c r="D29" s="39"/>
      <c r="E29" s="47"/>
      <c r="F29" s="48"/>
      <c r="G29" s="76"/>
      <c r="H29" s="16" t="str">
        <f t="shared" si="2"/>
        <v/>
      </c>
      <c r="I29" s="16" t="str">
        <f t="shared" si="3"/>
        <v/>
      </c>
      <c r="J29" s="16" t="str">
        <f t="shared" si="4"/>
        <v/>
      </c>
      <c r="K29" s="36" t="str">
        <f t="shared" si="5"/>
        <v/>
      </c>
      <c r="L29" s="37" t="str">
        <f t="shared" si="6"/>
        <v/>
      </c>
      <c r="M29" s="38"/>
      <c r="N29" s="36"/>
      <c r="O29" s="37"/>
      <c r="P29" s="82"/>
      <c r="Q29" s="16"/>
      <c r="R29" s="16"/>
      <c r="S29" s="16"/>
    </row>
    <row r="30" spans="1:19" x14ac:dyDescent="0.4">
      <c r="A30" s="5"/>
      <c r="B30" s="3"/>
      <c r="C30" s="39"/>
      <c r="D30" s="39"/>
      <c r="E30" s="47"/>
      <c r="F30" s="48"/>
      <c r="G30" s="76"/>
      <c r="H30" s="16" t="str">
        <f t="shared" si="2"/>
        <v/>
      </c>
      <c r="I30" s="16" t="str">
        <f t="shared" si="3"/>
        <v/>
      </c>
      <c r="J30" s="16" t="str">
        <f t="shared" si="4"/>
        <v/>
      </c>
      <c r="K30" s="36" t="str">
        <f t="shared" si="5"/>
        <v/>
      </c>
      <c r="L30" s="37" t="str">
        <f t="shared" si="6"/>
        <v/>
      </c>
      <c r="M30" s="38" t="str">
        <f t="shared" ref="M30:M67" si="7">IF(J29="","",J29*0.03)</f>
        <v/>
      </c>
      <c r="N30" s="36"/>
      <c r="O30" s="37"/>
      <c r="P30" s="82"/>
      <c r="Q30" s="16"/>
      <c r="R30" s="16"/>
      <c r="S30" s="16"/>
    </row>
    <row r="31" spans="1:19" x14ac:dyDescent="0.4">
      <c r="A31" s="5"/>
      <c r="B31" s="3"/>
      <c r="C31" s="39"/>
      <c r="D31" s="39"/>
      <c r="E31" s="47"/>
      <c r="F31" s="48"/>
      <c r="G31" s="76"/>
      <c r="H31" s="16" t="str">
        <f t="shared" si="2"/>
        <v/>
      </c>
      <c r="I31" s="16" t="str">
        <f t="shared" si="3"/>
        <v/>
      </c>
      <c r="J31" s="16" t="str">
        <f t="shared" si="4"/>
        <v/>
      </c>
      <c r="K31" s="36" t="str">
        <f t="shared" si="5"/>
        <v/>
      </c>
      <c r="L31" s="37" t="str">
        <f t="shared" si="6"/>
        <v/>
      </c>
      <c r="M31" s="38" t="str">
        <f t="shared" si="7"/>
        <v/>
      </c>
      <c r="N31" s="36"/>
      <c r="O31" s="37"/>
      <c r="P31" s="82"/>
      <c r="Q31" s="16"/>
      <c r="R31" s="16"/>
      <c r="S31" s="16"/>
    </row>
    <row r="32" spans="1:19" x14ac:dyDescent="0.4">
      <c r="A32" s="5"/>
      <c r="B32" s="3"/>
      <c r="C32" s="39"/>
      <c r="D32" s="39"/>
      <c r="E32" s="47"/>
      <c r="F32" s="48"/>
      <c r="G32" s="77"/>
      <c r="H32" s="16" t="str">
        <f t="shared" si="2"/>
        <v/>
      </c>
      <c r="I32" s="16" t="str">
        <f t="shared" si="3"/>
        <v/>
      </c>
      <c r="J32" s="16" t="str">
        <f t="shared" si="4"/>
        <v/>
      </c>
      <c r="K32" s="36" t="str">
        <f t="shared" si="5"/>
        <v/>
      </c>
      <c r="L32" s="37" t="str">
        <f t="shared" si="6"/>
        <v/>
      </c>
      <c r="M32" s="38" t="str">
        <f t="shared" si="7"/>
        <v/>
      </c>
      <c r="N32" s="36"/>
      <c r="O32" s="37"/>
      <c r="P32" s="82"/>
      <c r="Q32" s="16"/>
      <c r="R32" s="16"/>
      <c r="S32" s="16"/>
    </row>
    <row r="33" spans="1:19" x14ac:dyDescent="0.4">
      <c r="A33" s="5"/>
      <c r="B33" s="3"/>
      <c r="C33" s="39"/>
      <c r="D33" s="39"/>
      <c r="E33" s="47"/>
      <c r="F33" s="48"/>
      <c r="G33" s="76"/>
      <c r="H33" s="16" t="str">
        <f t="shared" si="2"/>
        <v/>
      </c>
      <c r="I33" s="16" t="str">
        <f t="shared" si="3"/>
        <v/>
      </c>
      <c r="J33" s="16" t="str">
        <f t="shared" si="4"/>
        <v/>
      </c>
      <c r="K33" s="36" t="str">
        <f t="shared" si="5"/>
        <v/>
      </c>
      <c r="L33" s="37" t="str">
        <f t="shared" si="6"/>
        <v/>
      </c>
      <c r="M33" s="38" t="str">
        <f t="shared" si="7"/>
        <v/>
      </c>
      <c r="N33" s="36"/>
      <c r="O33" s="37"/>
      <c r="P33" s="82"/>
      <c r="Q33" s="16"/>
      <c r="R33" s="16"/>
      <c r="S33" s="16"/>
    </row>
    <row r="34" spans="1:19" x14ac:dyDescent="0.4">
      <c r="A34" s="5"/>
      <c r="B34" s="3"/>
      <c r="C34" s="39"/>
      <c r="D34" s="39"/>
      <c r="E34" s="47"/>
      <c r="F34" s="48"/>
      <c r="G34" s="76"/>
      <c r="H34" s="16" t="str">
        <f t="shared" si="2"/>
        <v/>
      </c>
      <c r="I34" s="16" t="str">
        <f t="shared" si="3"/>
        <v/>
      </c>
      <c r="J34" s="16" t="str">
        <f t="shared" si="4"/>
        <v/>
      </c>
      <c r="K34" s="36" t="str">
        <f t="shared" si="5"/>
        <v/>
      </c>
      <c r="L34" s="37" t="str">
        <f t="shared" si="6"/>
        <v/>
      </c>
      <c r="M34" s="38" t="str">
        <f t="shared" si="7"/>
        <v/>
      </c>
      <c r="N34" s="36"/>
      <c r="O34" s="37"/>
      <c r="P34" s="82"/>
      <c r="Q34" s="16"/>
      <c r="R34" s="16"/>
      <c r="S34" s="16"/>
    </row>
    <row r="35" spans="1:19" x14ac:dyDescent="0.4">
      <c r="A35" s="5"/>
      <c r="B35" s="3"/>
      <c r="C35" s="39"/>
      <c r="D35" s="39"/>
      <c r="E35" s="47"/>
      <c r="F35" s="48"/>
      <c r="G35" s="76"/>
      <c r="H35" s="16" t="str">
        <f t="shared" si="2"/>
        <v/>
      </c>
      <c r="I35" s="16" t="str">
        <f t="shared" si="3"/>
        <v/>
      </c>
      <c r="J35" s="16" t="str">
        <f t="shared" si="4"/>
        <v/>
      </c>
      <c r="K35" s="36" t="str">
        <f t="shared" si="5"/>
        <v/>
      </c>
      <c r="L35" s="37" t="str">
        <f t="shared" si="6"/>
        <v/>
      </c>
      <c r="M35" s="38" t="str">
        <f t="shared" si="7"/>
        <v/>
      </c>
      <c r="N35" s="36"/>
      <c r="O35" s="37"/>
      <c r="P35" s="82"/>
      <c r="Q35" s="16"/>
      <c r="R35" s="16"/>
      <c r="S35" s="16"/>
    </row>
    <row r="36" spans="1:19" x14ac:dyDescent="0.4">
      <c r="A36" s="5"/>
      <c r="B36" s="3"/>
      <c r="C36" s="39"/>
      <c r="D36" s="39"/>
      <c r="E36" s="47"/>
      <c r="F36" s="48"/>
      <c r="G36" s="76"/>
      <c r="H36" s="16" t="str">
        <f t="shared" si="2"/>
        <v/>
      </c>
      <c r="I36" s="16" t="str">
        <f t="shared" si="3"/>
        <v/>
      </c>
      <c r="J36" s="16" t="str">
        <f t="shared" si="4"/>
        <v/>
      </c>
      <c r="K36" s="36" t="str">
        <f t="shared" si="5"/>
        <v/>
      </c>
      <c r="L36" s="37" t="str">
        <f t="shared" si="6"/>
        <v/>
      </c>
      <c r="M36" s="38" t="str">
        <f t="shared" si="7"/>
        <v/>
      </c>
      <c r="N36" s="36"/>
      <c r="O36" s="37"/>
      <c r="P36" s="82"/>
      <c r="Q36" s="16"/>
      <c r="R36" s="16"/>
      <c r="S36" s="16"/>
    </row>
    <row r="37" spans="1:19" x14ac:dyDescent="0.4">
      <c r="A37" s="5"/>
      <c r="B37" s="3"/>
      <c r="C37" s="39"/>
      <c r="D37" s="39"/>
      <c r="E37" s="47"/>
      <c r="F37" s="48"/>
      <c r="G37" s="76"/>
      <c r="H37" s="16" t="str">
        <f t="shared" si="2"/>
        <v/>
      </c>
      <c r="I37" s="16" t="str">
        <f t="shared" si="3"/>
        <v/>
      </c>
      <c r="J37" s="16" t="str">
        <f t="shared" si="4"/>
        <v/>
      </c>
      <c r="K37" s="36" t="str">
        <f t="shared" si="5"/>
        <v/>
      </c>
      <c r="L37" s="37" t="str">
        <f t="shared" si="6"/>
        <v/>
      </c>
      <c r="M37" s="38" t="str">
        <f t="shared" si="7"/>
        <v/>
      </c>
      <c r="N37" s="36"/>
      <c r="O37" s="37"/>
      <c r="P37" s="82"/>
      <c r="Q37" s="16"/>
      <c r="R37" s="16"/>
      <c r="S37" s="16"/>
    </row>
    <row r="38" spans="1:19" x14ac:dyDescent="0.4">
      <c r="A38" s="5"/>
      <c r="B38" s="3"/>
      <c r="C38" s="39"/>
      <c r="D38" s="39"/>
      <c r="E38" s="47"/>
      <c r="F38" s="48"/>
      <c r="G38" s="77"/>
      <c r="H38" s="16" t="str">
        <f t="shared" si="2"/>
        <v/>
      </c>
      <c r="I38" s="16" t="str">
        <f t="shared" si="3"/>
        <v/>
      </c>
      <c r="J38" s="16" t="str">
        <f t="shared" si="4"/>
        <v/>
      </c>
      <c r="K38" s="36" t="str">
        <f t="shared" si="5"/>
        <v/>
      </c>
      <c r="L38" s="37" t="str">
        <f t="shared" si="6"/>
        <v/>
      </c>
      <c r="M38" s="38" t="str">
        <f t="shared" si="7"/>
        <v/>
      </c>
      <c r="N38" s="36"/>
      <c r="O38" s="37"/>
      <c r="P38" s="82"/>
      <c r="Q38" s="16"/>
      <c r="R38" s="16"/>
      <c r="S38" s="16"/>
    </row>
    <row r="39" spans="1:19" x14ac:dyDescent="0.4">
      <c r="A39" s="5"/>
      <c r="B39" s="3"/>
      <c r="C39" s="39"/>
      <c r="D39" s="39"/>
      <c r="E39" s="47"/>
      <c r="F39" s="48"/>
      <c r="G39" s="77"/>
      <c r="H39" s="16" t="str">
        <f t="shared" si="2"/>
        <v/>
      </c>
      <c r="I39" s="16" t="str">
        <f t="shared" si="3"/>
        <v/>
      </c>
      <c r="J39" s="16" t="str">
        <f t="shared" si="4"/>
        <v/>
      </c>
      <c r="K39" s="36" t="str">
        <f t="shared" si="5"/>
        <v/>
      </c>
      <c r="L39" s="37" t="str">
        <f t="shared" si="6"/>
        <v/>
      </c>
      <c r="M39" s="38" t="str">
        <f t="shared" si="7"/>
        <v/>
      </c>
      <c r="N39" s="36"/>
      <c r="O39" s="37"/>
      <c r="P39" s="82"/>
      <c r="Q39" s="16"/>
      <c r="R39" s="16"/>
      <c r="S39" s="16"/>
    </row>
    <row r="40" spans="1:19" x14ac:dyDescent="0.4">
      <c r="A40" s="5"/>
      <c r="B40" s="3"/>
      <c r="C40" s="39"/>
      <c r="D40" s="39"/>
      <c r="E40" s="47"/>
      <c r="F40" s="48"/>
      <c r="G40" s="76"/>
      <c r="H40" s="16" t="str">
        <f t="shared" si="2"/>
        <v/>
      </c>
      <c r="I40" s="16" t="str">
        <f t="shared" si="3"/>
        <v/>
      </c>
      <c r="J40" s="16" t="str">
        <f t="shared" si="4"/>
        <v/>
      </c>
      <c r="K40" s="36" t="str">
        <f t="shared" si="5"/>
        <v/>
      </c>
      <c r="L40" s="37" t="str">
        <f t="shared" si="6"/>
        <v/>
      </c>
      <c r="M40" s="38" t="str">
        <f t="shared" si="7"/>
        <v/>
      </c>
      <c r="N40" s="36"/>
      <c r="O40" s="37"/>
      <c r="P40" s="82"/>
      <c r="Q40" s="16"/>
      <c r="R40" s="16"/>
      <c r="S40" s="16"/>
    </row>
    <row r="41" spans="1:19" x14ac:dyDescent="0.4">
      <c r="A41" s="5"/>
      <c r="B41" s="3"/>
      <c r="C41" s="39"/>
      <c r="D41" s="39"/>
      <c r="E41" s="47"/>
      <c r="F41" s="48"/>
      <c r="G41" s="76"/>
      <c r="H41" s="16" t="str">
        <f t="shared" si="2"/>
        <v/>
      </c>
      <c r="I41" s="16" t="str">
        <f t="shared" si="3"/>
        <v/>
      </c>
      <c r="J41" s="16" t="str">
        <f t="shared" si="4"/>
        <v/>
      </c>
      <c r="K41" s="36" t="str">
        <f t="shared" si="5"/>
        <v/>
      </c>
      <c r="L41" s="37" t="str">
        <f t="shared" si="6"/>
        <v/>
      </c>
      <c r="M41" s="38" t="str">
        <f t="shared" si="7"/>
        <v/>
      </c>
      <c r="N41" s="36"/>
      <c r="O41" s="37"/>
      <c r="P41" s="82"/>
      <c r="Q41" s="16"/>
      <c r="R41" s="16"/>
      <c r="S41" s="16"/>
    </row>
    <row r="42" spans="1:19" x14ac:dyDescent="0.4">
      <c r="A42" s="5"/>
      <c r="B42" s="3"/>
      <c r="C42" s="39"/>
      <c r="D42" s="39"/>
      <c r="E42" s="47"/>
      <c r="F42" s="48"/>
      <c r="G42" s="76"/>
      <c r="H42" s="16" t="str">
        <f t="shared" si="2"/>
        <v/>
      </c>
      <c r="I42" s="16" t="str">
        <f t="shared" si="3"/>
        <v/>
      </c>
      <c r="J42" s="16" t="str">
        <f t="shared" si="4"/>
        <v/>
      </c>
      <c r="K42" s="36" t="str">
        <f t="shared" si="5"/>
        <v/>
      </c>
      <c r="L42" s="37" t="str">
        <f t="shared" si="6"/>
        <v/>
      </c>
      <c r="M42" s="38" t="str">
        <f t="shared" si="7"/>
        <v/>
      </c>
      <c r="N42" s="36"/>
      <c r="O42" s="37"/>
      <c r="P42" s="82"/>
      <c r="Q42" s="16"/>
      <c r="R42" s="16"/>
      <c r="S42" s="16"/>
    </row>
    <row r="43" spans="1:19" x14ac:dyDescent="0.4">
      <c r="A43" s="5"/>
      <c r="B43" s="3"/>
      <c r="C43" s="39"/>
      <c r="D43" s="39"/>
      <c r="E43" s="47"/>
      <c r="F43" s="48"/>
      <c r="G43" s="77"/>
      <c r="H43" s="16" t="str">
        <f t="shared" si="2"/>
        <v/>
      </c>
      <c r="I43" s="16" t="str">
        <f t="shared" si="3"/>
        <v/>
      </c>
      <c r="J43" s="16" t="str">
        <f t="shared" si="4"/>
        <v/>
      </c>
      <c r="K43" s="36" t="str">
        <f t="shared" si="5"/>
        <v/>
      </c>
      <c r="L43" s="37" t="str">
        <f t="shared" si="6"/>
        <v/>
      </c>
      <c r="M43" s="38" t="str">
        <f t="shared" si="7"/>
        <v/>
      </c>
      <c r="N43" s="36"/>
      <c r="O43" s="37"/>
      <c r="P43" s="82"/>
      <c r="Q43" s="16"/>
      <c r="R43" s="16"/>
      <c r="S43" s="16"/>
    </row>
    <row r="44" spans="1:19" x14ac:dyDescent="0.4">
      <c r="A44" s="5"/>
      <c r="B44" s="3"/>
      <c r="C44" s="39"/>
      <c r="D44" s="39"/>
      <c r="E44" s="47"/>
      <c r="F44" s="48"/>
      <c r="G44" s="77"/>
      <c r="H44" s="16" t="str">
        <f t="shared" si="2"/>
        <v/>
      </c>
      <c r="I44" s="16" t="str">
        <f t="shared" si="3"/>
        <v/>
      </c>
      <c r="J44" s="16" t="str">
        <f t="shared" si="4"/>
        <v/>
      </c>
      <c r="K44" s="36" t="str">
        <f t="shared" si="5"/>
        <v/>
      </c>
      <c r="L44" s="37" t="str">
        <f t="shared" si="6"/>
        <v/>
      </c>
      <c r="M44" s="38" t="str">
        <f t="shared" si="7"/>
        <v/>
      </c>
      <c r="N44" s="36"/>
      <c r="O44" s="37"/>
      <c r="P44" s="82"/>
      <c r="Q44" s="16"/>
      <c r="R44" s="16"/>
      <c r="S44" s="16"/>
    </row>
    <row r="45" spans="1:19" x14ac:dyDescent="0.4">
      <c r="A45" s="5"/>
      <c r="B45" s="3"/>
      <c r="C45" s="39"/>
      <c r="D45" s="39"/>
      <c r="E45" s="47"/>
      <c r="F45" s="48"/>
      <c r="G45" s="76"/>
      <c r="H45" s="16" t="str">
        <f t="shared" si="2"/>
        <v/>
      </c>
      <c r="I45" s="16" t="str">
        <f t="shared" si="3"/>
        <v/>
      </c>
      <c r="J45" s="16" t="str">
        <f t="shared" si="4"/>
        <v/>
      </c>
      <c r="K45" s="36" t="str">
        <f t="shared" si="5"/>
        <v/>
      </c>
      <c r="L45" s="37" t="str">
        <f t="shared" si="6"/>
        <v/>
      </c>
      <c r="M45" s="38" t="str">
        <f t="shared" si="7"/>
        <v/>
      </c>
      <c r="N45" s="36"/>
      <c r="O45" s="37"/>
      <c r="P45" s="82"/>
      <c r="Q45" s="16"/>
      <c r="R45" s="16"/>
      <c r="S45" s="16"/>
    </row>
    <row r="46" spans="1:19" x14ac:dyDescent="0.4">
      <c r="A46" s="5"/>
      <c r="B46" s="3"/>
      <c r="C46" s="39"/>
      <c r="D46" s="39"/>
      <c r="E46" s="47"/>
      <c r="F46" s="48"/>
      <c r="G46" s="76"/>
      <c r="H46" s="16" t="str">
        <f t="shared" si="2"/>
        <v/>
      </c>
      <c r="I46" s="16" t="str">
        <f t="shared" si="3"/>
        <v/>
      </c>
      <c r="J46" s="16" t="str">
        <f t="shared" si="4"/>
        <v/>
      </c>
      <c r="K46" s="36" t="str">
        <f t="shared" si="5"/>
        <v/>
      </c>
      <c r="L46" s="37" t="str">
        <f t="shared" si="6"/>
        <v/>
      </c>
      <c r="M46" s="38" t="str">
        <f t="shared" si="7"/>
        <v/>
      </c>
      <c r="N46" s="36"/>
      <c r="O46" s="37"/>
      <c r="P46" s="82"/>
      <c r="Q46" s="16"/>
      <c r="R46" s="16"/>
      <c r="S46" s="16"/>
    </row>
    <row r="47" spans="1:19" x14ac:dyDescent="0.4">
      <c r="A47" s="5"/>
      <c r="B47" s="3"/>
      <c r="C47" s="39"/>
      <c r="D47" s="39"/>
      <c r="E47" s="47"/>
      <c r="F47" s="48"/>
      <c r="G47" s="76"/>
      <c r="H47" s="16" t="str">
        <f t="shared" si="2"/>
        <v/>
      </c>
      <c r="I47" s="16" t="str">
        <f t="shared" si="3"/>
        <v/>
      </c>
      <c r="J47" s="16" t="str">
        <f t="shared" si="4"/>
        <v/>
      </c>
      <c r="K47" s="36" t="str">
        <f t="shared" si="5"/>
        <v/>
      </c>
      <c r="L47" s="37" t="str">
        <f t="shared" si="6"/>
        <v/>
      </c>
      <c r="M47" s="38" t="str">
        <f t="shared" si="7"/>
        <v/>
      </c>
      <c r="N47" s="36"/>
      <c r="O47" s="37"/>
      <c r="P47" s="82"/>
      <c r="Q47" s="16"/>
      <c r="R47" s="16"/>
      <c r="S47" s="16"/>
    </row>
    <row r="48" spans="1:19" x14ac:dyDescent="0.4">
      <c r="A48" s="5"/>
      <c r="B48" s="3"/>
      <c r="C48" s="39"/>
      <c r="D48" s="39"/>
      <c r="E48" s="47"/>
      <c r="F48" s="48"/>
      <c r="G48" s="76"/>
      <c r="H48" s="16" t="str">
        <f t="shared" si="2"/>
        <v/>
      </c>
      <c r="I48" s="16" t="str">
        <f t="shared" si="3"/>
        <v/>
      </c>
      <c r="J48" s="16" t="str">
        <f t="shared" si="4"/>
        <v/>
      </c>
      <c r="K48" s="36" t="str">
        <f t="shared" si="5"/>
        <v/>
      </c>
      <c r="L48" s="37" t="str">
        <f t="shared" si="6"/>
        <v/>
      </c>
      <c r="M48" s="38" t="str">
        <f t="shared" si="7"/>
        <v/>
      </c>
      <c r="N48" s="36"/>
      <c r="O48" s="37"/>
      <c r="P48" s="82"/>
      <c r="Q48" s="16"/>
      <c r="R48" s="16"/>
      <c r="S48" s="16"/>
    </row>
    <row r="49" spans="1:19" x14ac:dyDescent="0.4">
      <c r="A49" s="5"/>
      <c r="B49" s="3"/>
      <c r="C49" s="39"/>
      <c r="D49" s="39"/>
      <c r="E49" s="47"/>
      <c r="F49" s="48"/>
      <c r="G49" s="76"/>
      <c r="H49" s="16" t="str">
        <f t="shared" si="2"/>
        <v/>
      </c>
      <c r="I49" s="16" t="str">
        <f t="shared" si="3"/>
        <v/>
      </c>
      <c r="J49" s="16" t="str">
        <f t="shared" si="4"/>
        <v/>
      </c>
      <c r="K49" s="36" t="str">
        <f t="shared" si="5"/>
        <v/>
      </c>
      <c r="L49" s="37" t="str">
        <f t="shared" si="6"/>
        <v/>
      </c>
      <c r="M49" s="38" t="str">
        <f t="shared" si="7"/>
        <v/>
      </c>
      <c r="N49" s="36"/>
      <c r="O49" s="37"/>
      <c r="P49" s="82"/>
      <c r="Q49" s="16"/>
      <c r="R49" s="16"/>
      <c r="S49" s="16"/>
    </row>
    <row r="50" spans="1:19" x14ac:dyDescent="0.4">
      <c r="A50" s="5"/>
      <c r="B50" s="3"/>
      <c r="C50" s="39"/>
      <c r="D50" s="39"/>
      <c r="E50" s="47"/>
      <c r="F50" s="48"/>
      <c r="G50" s="77"/>
      <c r="H50" s="16" t="str">
        <f t="shared" si="2"/>
        <v/>
      </c>
      <c r="I50" s="16" t="str">
        <f t="shared" si="3"/>
        <v/>
      </c>
      <c r="J50" s="16" t="str">
        <f t="shared" si="4"/>
        <v/>
      </c>
      <c r="K50" s="36" t="str">
        <f t="shared" si="5"/>
        <v/>
      </c>
      <c r="L50" s="37" t="str">
        <f t="shared" si="6"/>
        <v/>
      </c>
      <c r="M50" s="38" t="str">
        <f t="shared" si="7"/>
        <v/>
      </c>
      <c r="N50" s="36"/>
      <c r="O50" s="37"/>
      <c r="P50" s="82"/>
      <c r="Q50" s="16"/>
      <c r="R50" s="16"/>
      <c r="S50" s="16"/>
    </row>
    <row r="51" spans="1:19" x14ac:dyDescent="0.4">
      <c r="A51" s="5"/>
      <c r="B51" s="3"/>
      <c r="C51" s="39"/>
      <c r="D51" s="39"/>
      <c r="E51" s="47"/>
      <c r="F51" s="48"/>
      <c r="G51" s="77"/>
      <c r="H51" s="16" t="str">
        <f t="shared" si="2"/>
        <v/>
      </c>
      <c r="I51" s="16" t="str">
        <f t="shared" si="3"/>
        <v/>
      </c>
      <c r="J51" s="16" t="str">
        <f t="shared" si="4"/>
        <v/>
      </c>
      <c r="K51" s="36" t="str">
        <f t="shared" si="5"/>
        <v/>
      </c>
      <c r="L51" s="37" t="str">
        <f t="shared" si="6"/>
        <v/>
      </c>
      <c r="M51" s="38" t="str">
        <f t="shared" si="7"/>
        <v/>
      </c>
      <c r="N51" s="36"/>
      <c r="O51" s="37"/>
      <c r="P51" s="82"/>
      <c r="Q51" s="16"/>
      <c r="R51" s="16"/>
      <c r="S51" s="16"/>
    </row>
    <row r="52" spans="1:19" x14ac:dyDescent="0.4">
      <c r="B52" s="3"/>
      <c r="C52" s="39"/>
      <c r="D52" s="39"/>
      <c r="E52" s="47"/>
      <c r="F52" s="48"/>
      <c r="G52" s="76"/>
      <c r="H52" s="16" t="str">
        <f>IF(E52="","",H51+N52)</f>
        <v/>
      </c>
      <c r="I52" s="16" t="str">
        <f t="shared" ref="I52:J52" si="8">IF(F52="","",I51+O52)</f>
        <v/>
      </c>
      <c r="J52" s="16" t="str">
        <f t="shared" si="8"/>
        <v/>
      </c>
      <c r="K52" s="36" t="str">
        <f t="shared" si="5"/>
        <v/>
      </c>
      <c r="L52" s="37" t="str">
        <f t="shared" si="6"/>
        <v/>
      </c>
      <c r="M52" s="38" t="str">
        <f t="shared" si="7"/>
        <v/>
      </c>
      <c r="N52" s="36"/>
      <c r="O52" s="37"/>
      <c r="P52" s="82"/>
    </row>
    <row r="53" spans="1:19" x14ac:dyDescent="0.4">
      <c r="A53" s="5"/>
      <c r="B53" s="3"/>
      <c r="C53" s="39"/>
      <c r="D53" s="39"/>
      <c r="E53" s="47"/>
      <c r="F53" s="48"/>
      <c r="G53" s="76"/>
      <c r="H53" s="16" t="str">
        <f t="shared" ref="H53:H67" si="9">IF(E53="","",H52+N53)</f>
        <v/>
      </c>
      <c r="I53" s="16" t="str">
        <f t="shared" ref="I53:I67" si="10">IF(F53="","",I52+O53)</f>
        <v/>
      </c>
      <c r="J53" s="16" t="str">
        <f t="shared" ref="J53:J67" si="11">IF(G53="","",J52+P53)</f>
        <v/>
      </c>
      <c r="K53" s="36" t="str">
        <f>IF(H52="","",H52*0.03)</f>
        <v/>
      </c>
      <c r="L53" s="37" t="str">
        <f t="shared" si="6"/>
        <v/>
      </c>
      <c r="M53" s="38" t="str">
        <f t="shared" si="7"/>
        <v/>
      </c>
      <c r="N53" s="36"/>
      <c r="O53" s="37"/>
      <c r="P53" s="82"/>
    </row>
    <row r="54" spans="1:19" x14ac:dyDescent="0.4">
      <c r="A54" s="5"/>
      <c r="B54" s="3"/>
      <c r="C54" s="39"/>
      <c r="D54" s="39"/>
      <c r="E54" s="47"/>
      <c r="F54" s="48"/>
      <c r="G54" s="76"/>
      <c r="H54" s="16" t="str">
        <f t="shared" si="9"/>
        <v/>
      </c>
      <c r="I54" s="16" t="str">
        <f t="shared" si="10"/>
        <v/>
      </c>
      <c r="J54" s="16" t="str">
        <f t="shared" si="11"/>
        <v/>
      </c>
      <c r="K54" s="36" t="str">
        <f t="shared" si="5"/>
        <v/>
      </c>
      <c r="L54" s="37" t="str">
        <f t="shared" si="6"/>
        <v/>
      </c>
      <c r="M54" s="38" t="str">
        <f t="shared" si="7"/>
        <v/>
      </c>
      <c r="N54" s="36"/>
      <c r="O54" s="37"/>
      <c r="P54" s="82"/>
    </row>
    <row r="55" spans="1:19" x14ac:dyDescent="0.4">
      <c r="A55" s="5"/>
      <c r="B55" s="3"/>
      <c r="C55" s="39"/>
      <c r="D55" s="39"/>
      <c r="E55" s="47"/>
      <c r="F55" s="48"/>
      <c r="G55" s="76"/>
      <c r="H55" s="16" t="str">
        <f t="shared" si="9"/>
        <v/>
      </c>
      <c r="I55" s="16" t="str">
        <f t="shared" si="10"/>
        <v/>
      </c>
      <c r="J55" s="16" t="str">
        <f t="shared" si="11"/>
        <v/>
      </c>
      <c r="K55" s="36" t="str">
        <f t="shared" si="5"/>
        <v/>
      </c>
      <c r="L55" s="37" t="str">
        <f t="shared" si="6"/>
        <v/>
      </c>
      <c r="M55" s="38" t="str">
        <f t="shared" si="7"/>
        <v/>
      </c>
      <c r="N55" s="36"/>
      <c r="O55" s="37"/>
      <c r="P55" s="82"/>
    </row>
    <row r="56" spans="1:19" x14ac:dyDescent="0.4">
      <c r="A56" s="5"/>
      <c r="B56" s="3"/>
      <c r="C56" s="39"/>
      <c r="D56" s="39"/>
      <c r="E56" s="47"/>
      <c r="F56" s="48"/>
      <c r="G56" s="76"/>
      <c r="H56" s="16" t="str">
        <f t="shared" si="9"/>
        <v/>
      </c>
      <c r="I56" s="16" t="str">
        <f t="shared" si="10"/>
        <v/>
      </c>
      <c r="J56" s="16" t="str">
        <f t="shared" si="11"/>
        <v/>
      </c>
      <c r="K56" s="36" t="str">
        <f t="shared" si="5"/>
        <v/>
      </c>
      <c r="L56" s="37" t="str">
        <f t="shared" si="6"/>
        <v/>
      </c>
      <c r="M56" s="38" t="str">
        <f t="shared" si="7"/>
        <v/>
      </c>
      <c r="N56" s="36"/>
      <c r="O56" s="37"/>
      <c r="P56" s="82"/>
    </row>
    <row r="57" spans="1:19" x14ac:dyDescent="0.4">
      <c r="A57" s="5"/>
      <c r="B57" s="3"/>
      <c r="C57" s="39"/>
      <c r="D57" s="39"/>
      <c r="E57" s="47"/>
      <c r="F57" s="48"/>
      <c r="G57" s="76"/>
      <c r="H57" s="16" t="str">
        <f t="shared" si="9"/>
        <v/>
      </c>
      <c r="I57" s="16" t="str">
        <f t="shared" si="10"/>
        <v/>
      </c>
      <c r="J57" s="16" t="str">
        <f t="shared" si="11"/>
        <v/>
      </c>
      <c r="K57" s="36" t="str">
        <f t="shared" si="5"/>
        <v/>
      </c>
      <c r="L57" s="37" t="str">
        <f t="shared" si="6"/>
        <v/>
      </c>
      <c r="M57" s="38" t="str">
        <f t="shared" si="7"/>
        <v/>
      </c>
      <c r="N57" s="36"/>
      <c r="O57" s="37"/>
      <c r="P57" s="82"/>
    </row>
    <row r="58" spans="1:19" x14ac:dyDescent="0.4">
      <c r="A58" s="5"/>
      <c r="B58" s="3"/>
      <c r="C58" s="39"/>
      <c r="D58" s="39"/>
      <c r="E58" s="47"/>
      <c r="F58" s="48"/>
      <c r="G58" s="76"/>
      <c r="H58" s="16" t="str">
        <f t="shared" si="9"/>
        <v/>
      </c>
      <c r="I58" s="16" t="str">
        <f t="shared" si="10"/>
        <v/>
      </c>
      <c r="J58" s="16" t="str">
        <f t="shared" si="11"/>
        <v/>
      </c>
      <c r="K58" s="36" t="str">
        <f t="shared" si="5"/>
        <v/>
      </c>
      <c r="L58" s="37" t="str">
        <f t="shared" si="6"/>
        <v/>
      </c>
      <c r="M58" s="38" t="str">
        <f t="shared" si="7"/>
        <v/>
      </c>
      <c r="N58" s="36"/>
      <c r="O58" s="37"/>
      <c r="P58" s="82"/>
    </row>
    <row r="59" spans="1:19" x14ac:dyDescent="0.4">
      <c r="A59" s="5"/>
      <c r="B59" s="3"/>
      <c r="C59" s="39"/>
      <c r="D59" s="39"/>
      <c r="E59" s="47"/>
      <c r="F59" s="48"/>
      <c r="G59" s="76"/>
      <c r="H59" s="16" t="str">
        <f t="shared" si="9"/>
        <v/>
      </c>
      <c r="I59" s="16" t="str">
        <f t="shared" si="10"/>
        <v/>
      </c>
      <c r="J59" s="16" t="str">
        <f t="shared" si="11"/>
        <v/>
      </c>
      <c r="K59" s="36" t="str">
        <f t="shared" si="5"/>
        <v/>
      </c>
      <c r="L59" s="37" t="str">
        <f t="shared" si="6"/>
        <v/>
      </c>
      <c r="M59" s="38" t="str">
        <f t="shared" si="7"/>
        <v/>
      </c>
      <c r="N59" s="36"/>
      <c r="O59" s="37"/>
      <c r="P59" s="82"/>
    </row>
    <row r="60" spans="1:19" x14ac:dyDescent="0.4">
      <c r="A60" s="5"/>
      <c r="B60" s="3"/>
      <c r="C60" s="39"/>
      <c r="D60" s="39"/>
      <c r="E60" s="47"/>
      <c r="F60" s="48"/>
      <c r="G60" s="77"/>
      <c r="H60" s="16" t="str">
        <f t="shared" si="9"/>
        <v/>
      </c>
      <c r="I60" s="16" t="str">
        <f t="shared" si="10"/>
        <v/>
      </c>
      <c r="J60" s="16" t="str">
        <f t="shared" si="11"/>
        <v/>
      </c>
      <c r="K60" s="36" t="str">
        <f t="shared" si="5"/>
        <v/>
      </c>
      <c r="L60" s="37" t="str">
        <f t="shared" si="6"/>
        <v/>
      </c>
      <c r="M60" s="38" t="str">
        <f t="shared" si="7"/>
        <v/>
      </c>
      <c r="N60" s="36"/>
      <c r="O60" s="37"/>
      <c r="P60" s="82"/>
    </row>
    <row r="61" spans="1:19" x14ac:dyDescent="0.4">
      <c r="A61" s="5"/>
      <c r="B61" s="3"/>
      <c r="C61" s="39"/>
      <c r="D61" s="39"/>
      <c r="E61" s="47"/>
      <c r="F61" s="48"/>
      <c r="G61" s="76"/>
      <c r="H61" s="16" t="str">
        <f t="shared" si="9"/>
        <v/>
      </c>
      <c r="I61" s="16" t="str">
        <f t="shared" si="10"/>
        <v/>
      </c>
      <c r="J61" s="16" t="str">
        <f t="shared" si="11"/>
        <v/>
      </c>
      <c r="K61" s="36" t="str">
        <f t="shared" si="5"/>
        <v/>
      </c>
      <c r="L61" s="37" t="str">
        <f t="shared" si="6"/>
        <v/>
      </c>
      <c r="M61" s="38" t="str">
        <f t="shared" si="7"/>
        <v/>
      </c>
      <c r="N61" s="36"/>
      <c r="O61" s="37"/>
      <c r="P61" s="82"/>
    </row>
    <row r="62" spans="1:19" x14ac:dyDescent="0.4">
      <c r="A62" s="5"/>
      <c r="B62" s="3"/>
      <c r="C62" s="39"/>
      <c r="D62" s="39"/>
      <c r="E62" s="47"/>
      <c r="F62" s="48"/>
      <c r="G62" s="76"/>
      <c r="H62" s="16" t="str">
        <f t="shared" si="9"/>
        <v/>
      </c>
      <c r="I62" s="16" t="str">
        <f t="shared" si="10"/>
        <v/>
      </c>
      <c r="J62" s="16" t="str">
        <f t="shared" si="11"/>
        <v/>
      </c>
      <c r="K62" s="36" t="str">
        <f t="shared" si="5"/>
        <v/>
      </c>
      <c r="L62" s="37" t="str">
        <f t="shared" si="6"/>
        <v/>
      </c>
      <c r="M62" s="38" t="str">
        <f t="shared" si="7"/>
        <v/>
      </c>
      <c r="N62" s="36"/>
      <c r="O62" s="37"/>
      <c r="P62" s="82"/>
    </row>
    <row r="63" spans="1:19" x14ac:dyDescent="0.4">
      <c r="A63" s="5"/>
      <c r="B63" s="3"/>
      <c r="C63" s="39"/>
      <c r="D63" s="39"/>
      <c r="E63" s="47"/>
      <c r="F63" s="48"/>
      <c r="G63" s="76"/>
      <c r="H63" s="16" t="str">
        <f t="shared" si="9"/>
        <v/>
      </c>
      <c r="I63" s="16" t="str">
        <f t="shared" si="10"/>
        <v/>
      </c>
      <c r="J63" s="16" t="str">
        <f t="shared" si="11"/>
        <v/>
      </c>
      <c r="K63" s="36" t="str">
        <f t="shared" si="5"/>
        <v/>
      </c>
      <c r="L63" s="37" t="str">
        <f t="shared" si="6"/>
        <v/>
      </c>
      <c r="M63" s="38" t="str">
        <f t="shared" si="7"/>
        <v/>
      </c>
      <c r="N63" s="36"/>
      <c r="O63" s="37"/>
      <c r="P63" s="82"/>
    </row>
    <row r="64" spans="1:19" x14ac:dyDescent="0.4">
      <c r="A64" s="5"/>
      <c r="B64" s="3"/>
      <c r="C64" s="39"/>
      <c r="D64" s="39"/>
      <c r="E64" s="47"/>
      <c r="F64" s="48"/>
      <c r="G64" s="76"/>
      <c r="H64" s="16" t="str">
        <f t="shared" si="9"/>
        <v/>
      </c>
      <c r="I64" s="16" t="str">
        <f t="shared" si="10"/>
        <v/>
      </c>
      <c r="J64" s="16" t="str">
        <f t="shared" si="11"/>
        <v/>
      </c>
      <c r="K64" s="36" t="str">
        <f t="shared" si="5"/>
        <v/>
      </c>
      <c r="L64" s="37" t="str">
        <f t="shared" si="6"/>
        <v/>
      </c>
      <c r="M64" s="38" t="str">
        <f t="shared" si="7"/>
        <v/>
      </c>
      <c r="N64" s="36"/>
      <c r="O64" s="37"/>
      <c r="P64" s="82"/>
    </row>
    <row r="65" spans="1:16" x14ac:dyDescent="0.4">
      <c r="A65" s="5"/>
      <c r="B65" s="3"/>
      <c r="C65" s="39"/>
      <c r="D65" s="39"/>
      <c r="E65" s="47"/>
      <c r="F65" s="48"/>
      <c r="G65" s="76"/>
      <c r="H65" s="16" t="str">
        <f t="shared" si="9"/>
        <v/>
      </c>
      <c r="I65" s="16" t="str">
        <f t="shared" si="10"/>
        <v/>
      </c>
      <c r="J65" s="16" t="str">
        <f t="shared" si="11"/>
        <v/>
      </c>
      <c r="K65" s="36" t="str">
        <f t="shared" si="5"/>
        <v/>
      </c>
      <c r="L65" s="37" t="str">
        <f t="shared" si="6"/>
        <v/>
      </c>
      <c r="M65" s="38" t="str">
        <f t="shared" si="7"/>
        <v/>
      </c>
      <c r="N65" s="36"/>
      <c r="O65" s="37"/>
      <c r="P65" s="82"/>
    </row>
    <row r="66" spans="1:16" x14ac:dyDescent="0.4">
      <c r="A66" s="5"/>
      <c r="B66" s="3"/>
      <c r="C66" s="39"/>
      <c r="D66" s="39"/>
      <c r="E66" s="47"/>
      <c r="F66" s="48"/>
      <c r="G66" s="76"/>
      <c r="H66" s="16" t="str">
        <f t="shared" si="9"/>
        <v/>
      </c>
      <c r="I66" s="16" t="str">
        <f t="shared" si="10"/>
        <v/>
      </c>
      <c r="J66" s="16" t="str">
        <f t="shared" si="11"/>
        <v/>
      </c>
      <c r="K66" s="36" t="str">
        <f t="shared" si="5"/>
        <v/>
      </c>
      <c r="L66" s="37" t="str">
        <f t="shared" si="6"/>
        <v/>
      </c>
      <c r="M66" s="38" t="str">
        <f t="shared" si="7"/>
        <v/>
      </c>
      <c r="N66" s="36"/>
      <c r="O66" s="37"/>
      <c r="P66" s="82"/>
    </row>
    <row r="67" spans="1:16" ht="19.5" thickBot="1" x14ac:dyDescent="0.45">
      <c r="A67" s="5"/>
      <c r="B67" s="4"/>
      <c r="C67" s="42"/>
      <c r="D67" s="42"/>
      <c r="E67" s="49"/>
      <c r="F67" s="50"/>
      <c r="G67" s="78"/>
      <c r="H67" s="16" t="str">
        <f t="shared" si="9"/>
        <v/>
      </c>
      <c r="I67" s="16" t="str">
        <f t="shared" si="10"/>
        <v/>
      </c>
      <c r="J67" s="16" t="str">
        <f t="shared" si="11"/>
        <v/>
      </c>
      <c r="K67" s="36" t="str">
        <f t="shared" si="5"/>
        <v/>
      </c>
      <c r="L67" s="37" t="str">
        <f t="shared" si="6"/>
        <v/>
      </c>
      <c r="M67" s="38" t="str">
        <f t="shared" si="7"/>
        <v/>
      </c>
      <c r="N67" s="36"/>
      <c r="O67" s="37"/>
      <c r="P67" s="82"/>
    </row>
    <row r="68" spans="1:16" ht="19.5" thickBot="1" x14ac:dyDescent="0.45">
      <c r="A68" s="5"/>
      <c r="B68" s="99" t="s">
        <v>4</v>
      </c>
      <c r="C68" s="100"/>
      <c r="D68" s="101"/>
      <c r="E68" s="1">
        <f>COUNTIF(E18:E67,1.27)</f>
        <v>0</v>
      </c>
      <c r="F68" s="1">
        <f>COUNTIF(F18:F67,1.5)</f>
        <v>0</v>
      </c>
      <c r="G68" s="79">
        <f>COUNTIF(G18:G67,2)</f>
        <v>0</v>
      </c>
      <c r="H68" s="57">
        <f>N68+H17</f>
        <v>0</v>
      </c>
      <c r="I68" s="14">
        <f>O68+I17</f>
        <v>0</v>
      </c>
      <c r="J68" s="15">
        <f>P68+J17</f>
        <v>0</v>
      </c>
      <c r="K68" s="54" t="s">
        <v>28</v>
      </c>
      <c r="L68" s="55">
        <f>B67-B18</f>
        <v>-39421</v>
      </c>
      <c r="M68" s="56" t="s">
        <v>29</v>
      </c>
      <c r="N68" s="64">
        <f>SUM(N18:N67)</f>
        <v>0</v>
      </c>
      <c r="O68" s="65">
        <f>SUM(O18:O67)</f>
        <v>0</v>
      </c>
      <c r="P68" s="15">
        <f>SUM(P18:P67)</f>
        <v>0</v>
      </c>
    </row>
    <row r="69" spans="1:16" ht="19.5" thickBot="1" x14ac:dyDescent="0.45">
      <c r="A69" s="5"/>
      <c r="B69" s="92" t="s">
        <v>5</v>
      </c>
      <c r="C69" s="93"/>
      <c r="D69" s="94"/>
      <c r="E69" s="1">
        <f>COUNTIF(E18:E67,-1)</f>
        <v>0</v>
      </c>
      <c r="F69" s="1">
        <f>COUNTIF(F18:F67,-1)</f>
        <v>0</v>
      </c>
      <c r="G69" s="79">
        <f>COUNTIF(G18:G67,-1)</f>
        <v>0</v>
      </c>
      <c r="H69" s="90" t="s">
        <v>27</v>
      </c>
      <c r="I69" s="91"/>
      <c r="J69" s="98"/>
      <c r="K69" s="90" t="s">
        <v>30</v>
      </c>
      <c r="L69" s="91"/>
      <c r="M69" s="98"/>
      <c r="N69" s="5"/>
      <c r="P69" s="83"/>
    </row>
    <row r="70" spans="1:16" ht="19.5" thickBot="1" x14ac:dyDescent="0.45">
      <c r="A70" s="5"/>
      <c r="B70" s="92" t="s">
        <v>31</v>
      </c>
      <c r="C70" s="93"/>
      <c r="D70" s="94"/>
      <c r="E70" s="1">
        <f>COUNTIF(E18:E67,0)</f>
        <v>0</v>
      </c>
      <c r="F70" s="1">
        <f>COUNTIF(F18:F67,0)</f>
        <v>0</v>
      </c>
      <c r="G70" s="80">
        <f>COUNTIF(G18:G67,0)</f>
        <v>0</v>
      </c>
      <c r="H70" s="60" t="e">
        <f>H68/H17</f>
        <v>#DIV/0!</v>
      </c>
      <c r="I70" s="61" t="e">
        <f t="shared" ref="I70" si="12">I68/I17</f>
        <v>#DIV/0!</v>
      </c>
      <c r="J70" s="62" t="e">
        <f>J68/J17</f>
        <v>#DIV/0!</v>
      </c>
      <c r="K70" s="52" t="e">
        <f>(H70-100%)*30/L68</f>
        <v>#DIV/0!</v>
      </c>
      <c r="L70" s="52" t="e">
        <f>(I70-100%)*30/L68</f>
        <v>#DIV/0!</v>
      </c>
      <c r="M70" s="53" t="e">
        <f>(J70-100%)*30/L68</f>
        <v>#DIV/0!</v>
      </c>
      <c r="N70" s="6"/>
      <c r="O70" s="2"/>
      <c r="P70" s="84"/>
    </row>
    <row r="71" spans="1:16" ht="19.5" thickBot="1" x14ac:dyDescent="0.45">
      <c r="B71" s="90" t="s">
        <v>3</v>
      </c>
      <c r="C71" s="91"/>
      <c r="D71" s="91"/>
      <c r="E71" s="63" t="e">
        <f t="shared" ref="E71:F71" si="13">E68/(E68+E69+E70)</f>
        <v>#DIV/0!</v>
      </c>
      <c r="F71" s="59" t="e">
        <f t="shared" si="13"/>
        <v>#DIV/0!</v>
      </c>
      <c r="G71" s="74" t="e">
        <f>G68/(G68+G69+G70)</f>
        <v>#DIV/0!</v>
      </c>
    </row>
    <row r="73" spans="1:16" x14ac:dyDescent="0.4">
      <c r="E73" s="58"/>
      <c r="F73" s="58"/>
      <c r="G73" s="80"/>
    </row>
  </sheetData>
  <mergeCells count="11">
    <mergeCell ref="B71:D71"/>
    <mergeCell ref="B70:D70"/>
    <mergeCell ref="K17:M17"/>
    <mergeCell ref="K15:M15"/>
    <mergeCell ref="N15:P15"/>
    <mergeCell ref="H15:J15"/>
    <mergeCell ref="N17:P17"/>
    <mergeCell ref="B68:D68"/>
    <mergeCell ref="B69:D69"/>
    <mergeCell ref="H69:J69"/>
    <mergeCell ref="K69:M69"/>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1:A533"/>
  <sheetViews>
    <sheetView topLeftCell="A202" zoomScale="80" zoomScaleNormal="80" workbookViewId="0">
      <selection activeCell="AB211" sqref="AB211"/>
    </sheetView>
  </sheetViews>
  <sheetFormatPr defaultColWidth="8.125" defaultRowHeight="14.25" x14ac:dyDescent="0.4"/>
  <cols>
    <col min="1" max="1" width="2.5" style="44" customWidth="1"/>
    <col min="2" max="2" width="7.25" style="43" customWidth="1"/>
    <col min="3" max="256" width="8.125" style="43"/>
    <col min="257" max="257" width="6.625" style="43" customWidth="1"/>
    <col min="258" max="258" width="7.25" style="43" customWidth="1"/>
    <col min="259" max="512" width="8.125" style="43"/>
    <col min="513" max="513" width="6.625" style="43" customWidth="1"/>
    <col min="514" max="514" width="7.25" style="43" customWidth="1"/>
    <col min="515" max="768" width="8.125" style="43"/>
    <col min="769" max="769" width="6.625" style="43" customWidth="1"/>
    <col min="770" max="770" width="7.25" style="43" customWidth="1"/>
    <col min="771" max="1024" width="8.125" style="43"/>
    <col min="1025" max="1025" width="6.625" style="43" customWidth="1"/>
    <col min="1026" max="1026" width="7.25" style="43" customWidth="1"/>
    <col min="1027" max="1280" width="8.125" style="43"/>
    <col min="1281" max="1281" width="6.625" style="43" customWidth="1"/>
    <col min="1282" max="1282" width="7.25" style="43" customWidth="1"/>
    <col min="1283" max="1536" width="8.125" style="43"/>
    <col min="1537" max="1537" width="6.625" style="43" customWidth="1"/>
    <col min="1538" max="1538" width="7.25" style="43" customWidth="1"/>
    <col min="1539" max="1792" width="8.125" style="43"/>
    <col min="1793" max="1793" width="6.625" style="43" customWidth="1"/>
    <col min="1794" max="1794" width="7.25" style="43" customWidth="1"/>
    <col min="1795" max="2048" width="8.125" style="43"/>
    <col min="2049" max="2049" width="6.625" style="43" customWidth="1"/>
    <col min="2050" max="2050" width="7.25" style="43" customWidth="1"/>
    <col min="2051" max="2304" width="8.125" style="43"/>
    <col min="2305" max="2305" width="6.625" style="43" customWidth="1"/>
    <col min="2306" max="2306" width="7.25" style="43" customWidth="1"/>
    <col min="2307" max="2560" width="8.125" style="43"/>
    <col min="2561" max="2561" width="6.625" style="43" customWidth="1"/>
    <col min="2562" max="2562" width="7.25" style="43" customWidth="1"/>
    <col min="2563" max="2816" width="8.125" style="43"/>
    <col min="2817" max="2817" width="6.625" style="43" customWidth="1"/>
    <col min="2818" max="2818" width="7.25" style="43" customWidth="1"/>
    <col min="2819" max="3072" width="8.125" style="43"/>
    <col min="3073" max="3073" width="6.625" style="43" customWidth="1"/>
    <col min="3074" max="3074" width="7.25" style="43" customWidth="1"/>
    <col min="3075" max="3328" width="8.125" style="43"/>
    <col min="3329" max="3329" width="6.625" style="43" customWidth="1"/>
    <col min="3330" max="3330" width="7.25" style="43" customWidth="1"/>
    <col min="3331" max="3584" width="8.125" style="43"/>
    <col min="3585" max="3585" width="6.625" style="43" customWidth="1"/>
    <col min="3586" max="3586" width="7.25" style="43" customWidth="1"/>
    <col min="3587" max="3840" width="8.125" style="43"/>
    <col min="3841" max="3841" width="6.625" style="43" customWidth="1"/>
    <col min="3842" max="3842" width="7.25" style="43" customWidth="1"/>
    <col min="3843" max="4096" width="8.125" style="43"/>
    <col min="4097" max="4097" width="6.625" style="43" customWidth="1"/>
    <col min="4098" max="4098" width="7.25" style="43" customWidth="1"/>
    <col min="4099" max="4352" width="8.125" style="43"/>
    <col min="4353" max="4353" width="6.625" style="43" customWidth="1"/>
    <col min="4354" max="4354" width="7.25" style="43" customWidth="1"/>
    <col min="4355" max="4608" width="8.125" style="43"/>
    <col min="4609" max="4609" width="6.625" style="43" customWidth="1"/>
    <col min="4610" max="4610" width="7.25" style="43" customWidth="1"/>
    <col min="4611" max="4864" width="8.125" style="43"/>
    <col min="4865" max="4865" width="6.625" style="43" customWidth="1"/>
    <col min="4866" max="4866" width="7.25" style="43" customWidth="1"/>
    <col min="4867" max="5120" width="8.125" style="43"/>
    <col min="5121" max="5121" width="6.625" style="43" customWidth="1"/>
    <col min="5122" max="5122" width="7.25" style="43" customWidth="1"/>
    <col min="5123" max="5376" width="8.125" style="43"/>
    <col min="5377" max="5377" width="6.625" style="43" customWidth="1"/>
    <col min="5378" max="5378" width="7.25" style="43" customWidth="1"/>
    <col min="5379" max="5632" width="8.125" style="43"/>
    <col min="5633" max="5633" width="6.625" style="43" customWidth="1"/>
    <col min="5634" max="5634" width="7.25" style="43" customWidth="1"/>
    <col min="5635" max="5888" width="8.125" style="43"/>
    <col min="5889" max="5889" width="6.625" style="43" customWidth="1"/>
    <col min="5890" max="5890" width="7.25" style="43" customWidth="1"/>
    <col min="5891" max="6144" width="8.125" style="43"/>
    <col min="6145" max="6145" width="6.625" style="43" customWidth="1"/>
    <col min="6146" max="6146" width="7.25" style="43" customWidth="1"/>
    <col min="6147" max="6400" width="8.125" style="43"/>
    <col min="6401" max="6401" width="6.625" style="43" customWidth="1"/>
    <col min="6402" max="6402" width="7.25" style="43" customWidth="1"/>
    <col min="6403" max="6656" width="8.125" style="43"/>
    <col min="6657" max="6657" width="6.625" style="43" customWidth="1"/>
    <col min="6658" max="6658" width="7.25" style="43" customWidth="1"/>
    <col min="6659" max="6912" width="8.125" style="43"/>
    <col min="6913" max="6913" width="6.625" style="43" customWidth="1"/>
    <col min="6914" max="6914" width="7.25" style="43" customWidth="1"/>
    <col min="6915" max="7168" width="8.125" style="43"/>
    <col min="7169" max="7169" width="6.625" style="43" customWidth="1"/>
    <col min="7170" max="7170" width="7.25" style="43" customWidth="1"/>
    <col min="7171" max="7424" width="8.125" style="43"/>
    <col min="7425" max="7425" width="6.625" style="43" customWidth="1"/>
    <col min="7426" max="7426" width="7.25" style="43" customWidth="1"/>
    <col min="7427" max="7680" width="8.125" style="43"/>
    <col min="7681" max="7681" width="6.625" style="43" customWidth="1"/>
    <col min="7682" max="7682" width="7.25" style="43" customWidth="1"/>
    <col min="7683" max="7936" width="8.125" style="43"/>
    <col min="7937" max="7937" width="6.625" style="43" customWidth="1"/>
    <col min="7938" max="7938" width="7.25" style="43" customWidth="1"/>
    <col min="7939" max="8192" width="8.125" style="43"/>
    <col min="8193" max="8193" width="6.625" style="43" customWidth="1"/>
    <col min="8194" max="8194" width="7.25" style="43" customWidth="1"/>
    <col min="8195" max="8448" width="8.125" style="43"/>
    <col min="8449" max="8449" width="6.625" style="43" customWidth="1"/>
    <col min="8450" max="8450" width="7.25" style="43" customWidth="1"/>
    <col min="8451" max="8704" width="8.125" style="43"/>
    <col min="8705" max="8705" width="6.625" style="43" customWidth="1"/>
    <col min="8706" max="8706" width="7.25" style="43" customWidth="1"/>
    <col min="8707" max="8960" width="8.125" style="43"/>
    <col min="8961" max="8961" width="6.625" style="43" customWidth="1"/>
    <col min="8962" max="8962" width="7.25" style="43" customWidth="1"/>
    <col min="8963" max="9216" width="8.125" style="43"/>
    <col min="9217" max="9217" width="6.625" style="43" customWidth="1"/>
    <col min="9218" max="9218" width="7.25" style="43" customWidth="1"/>
    <col min="9219" max="9472" width="8.125" style="43"/>
    <col min="9473" max="9473" width="6.625" style="43" customWidth="1"/>
    <col min="9474" max="9474" width="7.25" style="43" customWidth="1"/>
    <col min="9475" max="9728" width="8.125" style="43"/>
    <col min="9729" max="9729" width="6.625" style="43" customWidth="1"/>
    <col min="9730" max="9730" width="7.25" style="43" customWidth="1"/>
    <col min="9731" max="9984" width="8.125" style="43"/>
    <col min="9985" max="9985" width="6.625" style="43" customWidth="1"/>
    <col min="9986" max="9986" width="7.25" style="43" customWidth="1"/>
    <col min="9987" max="10240" width="8.125" style="43"/>
    <col min="10241" max="10241" width="6.625" style="43" customWidth="1"/>
    <col min="10242" max="10242" width="7.25" style="43" customWidth="1"/>
    <col min="10243" max="10496" width="8.125" style="43"/>
    <col min="10497" max="10497" width="6.625" style="43" customWidth="1"/>
    <col min="10498" max="10498" width="7.25" style="43" customWidth="1"/>
    <col min="10499" max="10752" width="8.125" style="43"/>
    <col min="10753" max="10753" width="6.625" style="43" customWidth="1"/>
    <col min="10754" max="10754" width="7.25" style="43" customWidth="1"/>
    <col min="10755" max="11008" width="8.125" style="43"/>
    <col min="11009" max="11009" width="6.625" style="43" customWidth="1"/>
    <col min="11010" max="11010" width="7.25" style="43" customWidth="1"/>
    <col min="11011" max="11264" width="8.125" style="43"/>
    <col min="11265" max="11265" width="6.625" style="43" customWidth="1"/>
    <col min="11266" max="11266" width="7.25" style="43" customWidth="1"/>
    <col min="11267" max="11520" width="8.125" style="43"/>
    <col min="11521" max="11521" width="6.625" style="43" customWidth="1"/>
    <col min="11522" max="11522" width="7.25" style="43" customWidth="1"/>
    <col min="11523" max="11776" width="8.125" style="43"/>
    <col min="11777" max="11777" width="6.625" style="43" customWidth="1"/>
    <col min="11778" max="11778" width="7.25" style="43" customWidth="1"/>
    <col min="11779" max="12032" width="8.125" style="43"/>
    <col min="12033" max="12033" width="6.625" style="43" customWidth="1"/>
    <col min="12034" max="12034" width="7.25" style="43" customWidth="1"/>
    <col min="12035" max="12288" width="8.125" style="43"/>
    <col min="12289" max="12289" width="6.625" style="43" customWidth="1"/>
    <col min="12290" max="12290" width="7.25" style="43" customWidth="1"/>
    <col min="12291" max="12544" width="8.125" style="43"/>
    <col min="12545" max="12545" width="6.625" style="43" customWidth="1"/>
    <col min="12546" max="12546" width="7.25" style="43" customWidth="1"/>
    <col min="12547" max="12800" width="8.125" style="43"/>
    <col min="12801" max="12801" width="6.625" style="43" customWidth="1"/>
    <col min="12802" max="12802" width="7.25" style="43" customWidth="1"/>
    <col min="12803" max="13056" width="8.125" style="43"/>
    <col min="13057" max="13057" width="6.625" style="43" customWidth="1"/>
    <col min="13058" max="13058" width="7.25" style="43" customWidth="1"/>
    <col min="13059" max="13312" width="8.125" style="43"/>
    <col min="13313" max="13313" width="6.625" style="43" customWidth="1"/>
    <col min="13314" max="13314" width="7.25" style="43" customWidth="1"/>
    <col min="13315" max="13568" width="8.125" style="43"/>
    <col min="13569" max="13569" width="6.625" style="43" customWidth="1"/>
    <col min="13570" max="13570" width="7.25" style="43" customWidth="1"/>
    <col min="13571" max="13824" width="8.125" style="43"/>
    <col min="13825" max="13825" width="6.625" style="43" customWidth="1"/>
    <col min="13826" max="13826" width="7.25" style="43" customWidth="1"/>
    <col min="13827" max="14080" width="8.125" style="43"/>
    <col min="14081" max="14081" width="6.625" style="43" customWidth="1"/>
    <col min="14082" max="14082" width="7.25" style="43" customWidth="1"/>
    <col min="14083" max="14336" width="8.125" style="43"/>
    <col min="14337" max="14337" width="6.625" style="43" customWidth="1"/>
    <col min="14338" max="14338" width="7.25" style="43" customWidth="1"/>
    <col min="14339" max="14592" width="8.125" style="43"/>
    <col min="14593" max="14593" width="6.625" style="43" customWidth="1"/>
    <col min="14594" max="14594" width="7.25" style="43" customWidth="1"/>
    <col min="14595" max="14848" width="8.125" style="43"/>
    <col min="14849" max="14849" width="6.625" style="43" customWidth="1"/>
    <col min="14850" max="14850" width="7.25" style="43" customWidth="1"/>
    <col min="14851" max="15104" width="8.125" style="43"/>
    <col min="15105" max="15105" width="6.625" style="43" customWidth="1"/>
    <col min="15106" max="15106" width="7.25" style="43" customWidth="1"/>
    <col min="15107" max="15360" width="8.125" style="43"/>
    <col min="15361" max="15361" width="6.625" style="43" customWidth="1"/>
    <col min="15362" max="15362" width="7.25" style="43" customWidth="1"/>
    <col min="15363" max="15616" width="8.125" style="43"/>
    <col min="15617" max="15617" width="6.625" style="43" customWidth="1"/>
    <col min="15618" max="15618" width="7.25" style="43" customWidth="1"/>
    <col min="15619" max="15872" width="8.125" style="43"/>
    <col min="15873" max="15873" width="6.625" style="43" customWidth="1"/>
    <col min="15874" max="15874" width="7.25" style="43" customWidth="1"/>
    <col min="15875" max="16128" width="8.125" style="43"/>
    <col min="16129" max="16129" width="6.625" style="43" customWidth="1"/>
    <col min="16130" max="16130" width="7.25" style="43" customWidth="1"/>
    <col min="16131" max="16384" width="8.125" style="43"/>
  </cols>
  <sheetData>
    <row r="1" spans="1:1" x14ac:dyDescent="0.4">
      <c r="A1" s="44">
        <v>1</v>
      </c>
    </row>
    <row r="98" spans="1:1" x14ac:dyDescent="0.4">
      <c r="A98" s="44">
        <v>2</v>
      </c>
    </row>
    <row r="195" spans="1:1" x14ac:dyDescent="0.4">
      <c r="A195" s="44">
        <v>3</v>
      </c>
    </row>
    <row r="292" spans="1:1" x14ac:dyDescent="0.4">
      <c r="A292" s="44">
        <v>4</v>
      </c>
    </row>
    <row r="388" spans="1:1" x14ac:dyDescent="0.4">
      <c r="A388" s="44">
        <v>5</v>
      </c>
    </row>
    <row r="437" spans="1:1" x14ac:dyDescent="0.4">
      <c r="A437" s="44">
        <v>6</v>
      </c>
    </row>
    <row r="533" spans="1:1" x14ac:dyDescent="0.4">
      <c r="A533" s="44">
        <v>7</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EC5CA-95AC-468E-B401-25F680A79AD9}">
  <dimension ref="A1:S73"/>
  <sheetViews>
    <sheetView workbookViewId="0">
      <selection activeCell="G23" sqref="G23"/>
    </sheetView>
  </sheetViews>
  <sheetFormatPr defaultRowHeight="18.75" x14ac:dyDescent="0.4"/>
  <cols>
    <col min="1" max="1" width="6.375" customWidth="1"/>
    <col min="2" max="2" width="12" customWidth="1"/>
    <col min="3" max="3" width="12" style="70" customWidth="1"/>
    <col min="4" max="4" width="10.5" customWidth="1"/>
    <col min="5" max="6" width="8.25" customWidth="1"/>
    <col min="7" max="7" width="8.25" style="16" customWidth="1"/>
    <col min="8" max="8" width="9.875" customWidth="1"/>
    <col min="10" max="10" width="12" customWidth="1"/>
    <col min="11" max="15" width="7.75" customWidth="1"/>
    <col min="16" max="16" width="10.875" style="16" customWidth="1"/>
  </cols>
  <sheetData>
    <row r="1" spans="1:16" x14ac:dyDescent="0.4">
      <c r="A1" s="1" t="s">
        <v>6</v>
      </c>
      <c r="D1" t="s">
        <v>8</v>
      </c>
    </row>
    <row r="2" spans="1:16" x14ac:dyDescent="0.4">
      <c r="A2" s="1" t="s">
        <v>7</v>
      </c>
      <c r="D2" t="s">
        <v>67</v>
      </c>
    </row>
    <row r="3" spans="1:16" x14ac:dyDescent="0.4">
      <c r="A3" s="1" t="s">
        <v>10</v>
      </c>
      <c r="D3" s="22">
        <v>100000</v>
      </c>
    </row>
    <row r="4" spans="1:16" x14ac:dyDescent="0.4">
      <c r="A4" s="1" t="s">
        <v>11</v>
      </c>
      <c r="D4" s="22" t="s">
        <v>40</v>
      </c>
    </row>
    <row r="5" spans="1:16" x14ac:dyDescent="0.4">
      <c r="A5" s="1"/>
      <c r="D5" s="66" t="s">
        <v>33</v>
      </c>
      <c r="E5" t="s">
        <v>36</v>
      </c>
    </row>
    <row r="6" spans="1:16" x14ac:dyDescent="0.4">
      <c r="A6" s="1"/>
      <c r="D6" s="66" t="s">
        <v>33</v>
      </c>
      <c r="E6" t="s">
        <v>34</v>
      </c>
    </row>
    <row r="7" spans="1:16" x14ac:dyDescent="0.4">
      <c r="A7" s="1"/>
      <c r="D7" s="66" t="s">
        <v>33</v>
      </c>
      <c r="E7" t="s">
        <v>37</v>
      </c>
    </row>
    <row r="8" spans="1:16" x14ac:dyDescent="0.4">
      <c r="A8" s="1"/>
      <c r="D8" s="66" t="s">
        <v>33</v>
      </c>
      <c r="E8" t="s">
        <v>38</v>
      </c>
    </row>
    <row r="9" spans="1:16" x14ac:dyDescent="0.4">
      <c r="A9" s="1"/>
      <c r="D9" s="66" t="s">
        <v>33</v>
      </c>
      <c r="E9" t="s">
        <v>35</v>
      </c>
    </row>
    <row r="10" spans="1:16" x14ac:dyDescent="0.4">
      <c r="A10" s="1"/>
      <c r="D10" t="s">
        <v>44</v>
      </c>
    </row>
    <row r="11" spans="1:16" x14ac:dyDescent="0.4">
      <c r="A11" s="1"/>
      <c r="D11" s="68" t="s">
        <v>55</v>
      </c>
    </row>
    <row r="12" spans="1:16" x14ac:dyDescent="0.4">
      <c r="A12" s="1"/>
      <c r="B12" s="67"/>
      <c r="C12" s="71"/>
      <c r="D12" s="68" t="s">
        <v>41</v>
      </c>
    </row>
    <row r="13" spans="1:16" x14ac:dyDescent="0.4">
      <c r="A13" s="1"/>
      <c r="D13" s="22" t="s">
        <v>66</v>
      </c>
    </row>
    <row r="14" spans="1:16" ht="19.5" thickBot="1" x14ac:dyDescent="0.45">
      <c r="A14" s="1"/>
      <c r="D14" s="22"/>
    </row>
    <row r="15" spans="1:16" ht="19.5" thickBot="1" x14ac:dyDescent="0.45">
      <c r="A15" s="18"/>
      <c r="B15" s="18" t="s">
        <v>1</v>
      </c>
      <c r="C15" s="69" t="s">
        <v>1</v>
      </c>
      <c r="D15" s="69" t="s">
        <v>45</v>
      </c>
      <c r="E15" s="85" t="s">
        <v>21</v>
      </c>
      <c r="F15" s="19"/>
      <c r="G15" s="73"/>
      <c r="H15" s="90" t="s">
        <v>22</v>
      </c>
      <c r="I15" s="91"/>
      <c r="J15" s="98"/>
      <c r="K15" s="90" t="s">
        <v>47</v>
      </c>
      <c r="L15" s="91"/>
      <c r="M15" s="98"/>
      <c r="N15" s="90"/>
      <c r="O15" s="91"/>
      <c r="P15" s="98"/>
    </row>
    <row r="16" spans="1:16" ht="19.5" thickBot="1" x14ac:dyDescent="0.45">
      <c r="A16" s="18" t="s">
        <v>0</v>
      </c>
      <c r="B16" s="20" t="s">
        <v>2</v>
      </c>
      <c r="C16" s="72" t="s">
        <v>26</v>
      </c>
      <c r="D16" s="51"/>
      <c r="E16" s="8"/>
      <c r="F16" s="9"/>
      <c r="G16" s="74"/>
      <c r="H16" s="8"/>
      <c r="I16" s="9"/>
      <c r="J16" s="10"/>
      <c r="K16" s="8"/>
      <c r="L16" s="9"/>
      <c r="M16" s="10"/>
      <c r="N16" s="8"/>
      <c r="O16" s="9"/>
      <c r="P16" s="74"/>
    </row>
    <row r="17" spans="1:19" ht="19.5" thickBot="1" x14ac:dyDescent="0.45">
      <c r="A17" s="21" t="s">
        <v>9</v>
      </c>
      <c r="B17" s="7"/>
      <c r="C17" s="40"/>
      <c r="D17" s="40"/>
      <c r="E17" s="12"/>
      <c r="F17" s="11"/>
      <c r="G17" s="75"/>
      <c r="H17" s="13"/>
      <c r="I17" s="14"/>
      <c r="J17" s="15"/>
      <c r="K17" s="95"/>
      <c r="L17" s="96"/>
      <c r="M17" s="97"/>
      <c r="N17" s="95"/>
      <c r="O17" s="96"/>
      <c r="P17" s="97"/>
    </row>
    <row r="18" spans="1:19" x14ac:dyDescent="0.4">
      <c r="A18" s="5">
        <v>1</v>
      </c>
      <c r="B18" s="17">
        <v>44064</v>
      </c>
      <c r="C18" s="41">
        <v>2</v>
      </c>
      <c r="D18" s="41" t="s">
        <v>70</v>
      </c>
      <c r="E18" s="45"/>
      <c r="F18" s="46"/>
      <c r="G18" s="35">
        <v>3000</v>
      </c>
      <c r="H18" s="16"/>
      <c r="I18" s="16"/>
      <c r="J18" s="16">
        <v>4500</v>
      </c>
      <c r="K18" s="33"/>
      <c r="L18" s="34"/>
      <c r="M18" s="35">
        <v>104500</v>
      </c>
      <c r="N18" s="33"/>
      <c r="O18" s="34"/>
      <c r="P18" s="81"/>
      <c r="Q18" s="16"/>
      <c r="R18" s="16"/>
      <c r="S18" s="16"/>
    </row>
    <row r="19" spans="1:19" x14ac:dyDescent="0.4">
      <c r="A19" s="5">
        <v>2</v>
      </c>
      <c r="B19" s="3">
        <v>44446</v>
      </c>
      <c r="C19" s="39">
        <v>2</v>
      </c>
      <c r="D19" s="106">
        <v>0.85763888888888884</v>
      </c>
      <c r="E19" s="47"/>
      <c r="F19" s="48"/>
      <c r="G19" s="76">
        <f t="shared" ref="G19:G25" si="0">M18*0.03</f>
        <v>3135</v>
      </c>
      <c r="H19" s="16"/>
      <c r="I19" s="16"/>
      <c r="J19" s="16">
        <v>6200</v>
      </c>
      <c r="K19" s="36"/>
      <c r="L19" s="37"/>
      <c r="M19" s="38">
        <f>M18+J19</f>
        <v>110700</v>
      </c>
      <c r="N19" s="36"/>
      <c r="O19" s="37"/>
      <c r="P19" s="82"/>
      <c r="Q19" s="16"/>
      <c r="R19" s="16"/>
      <c r="S19" s="16"/>
    </row>
    <row r="20" spans="1:19" x14ac:dyDescent="0.4">
      <c r="A20" s="5">
        <v>3</v>
      </c>
      <c r="B20" s="3">
        <v>44474</v>
      </c>
      <c r="C20" s="39">
        <v>2</v>
      </c>
      <c r="D20" s="106">
        <v>0.85416666666666663</v>
      </c>
      <c r="E20" s="47"/>
      <c r="F20" s="48"/>
      <c r="G20" s="76">
        <f t="shared" si="0"/>
        <v>3321</v>
      </c>
      <c r="H20" s="16"/>
      <c r="I20" s="16"/>
      <c r="J20" s="16">
        <v>7400</v>
      </c>
      <c r="K20" s="36"/>
      <c r="L20" s="37"/>
      <c r="M20" s="38">
        <f t="shared" ref="M20:M25" si="1">M19+J20</f>
        <v>118100</v>
      </c>
      <c r="N20" s="36"/>
      <c r="O20" s="37"/>
      <c r="P20" s="82"/>
      <c r="Q20" s="16"/>
      <c r="R20" s="16"/>
      <c r="S20" s="16"/>
    </row>
    <row r="21" spans="1:19" x14ac:dyDescent="0.4">
      <c r="A21" s="5">
        <v>4</v>
      </c>
      <c r="B21" s="3">
        <v>44713</v>
      </c>
      <c r="C21" s="39">
        <v>2</v>
      </c>
      <c r="D21" s="39" t="s">
        <v>71</v>
      </c>
      <c r="E21" s="47"/>
      <c r="F21" s="48"/>
      <c r="G21" s="76">
        <f t="shared" si="0"/>
        <v>3543</v>
      </c>
      <c r="H21" s="16"/>
      <c r="I21" s="16"/>
      <c r="J21" s="16">
        <v>10000</v>
      </c>
      <c r="K21" s="36"/>
      <c r="L21" s="37"/>
      <c r="M21" s="38">
        <f t="shared" si="1"/>
        <v>128100</v>
      </c>
      <c r="N21" s="36"/>
      <c r="O21" s="37"/>
      <c r="P21" s="82"/>
      <c r="Q21" s="16"/>
      <c r="R21" s="16"/>
      <c r="S21" s="16"/>
    </row>
    <row r="22" spans="1:19" x14ac:dyDescent="0.4">
      <c r="A22" s="5">
        <v>5</v>
      </c>
      <c r="B22" s="3">
        <v>45167</v>
      </c>
      <c r="C22" s="39">
        <v>1</v>
      </c>
      <c r="D22" s="107" t="s">
        <v>72</v>
      </c>
      <c r="E22" s="47"/>
      <c r="F22" s="48"/>
      <c r="G22" s="76">
        <f t="shared" si="0"/>
        <v>3843</v>
      </c>
      <c r="H22" s="16"/>
      <c r="I22" s="16"/>
      <c r="J22" s="16">
        <v>29600</v>
      </c>
      <c r="K22" s="36"/>
      <c r="L22" s="37"/>
      <c r="M22" s="38">
        <f t="shared" si="1"/>
        <v>157700</v>
      </c>
      <c r="N22" s="36"/>
      <c r="O22" s="37"/>
      <c r="P22" s="82"/>
      <c r="Q22" s="16"/>
      <c r="R22" s="16"/>
      <c r="S22" s="16"/>
    </row>
    <row r="23" spans="1:19" x14ac:dyDescent="0.4">
      <c r="A23" s="5">
        <v>6</v>
      </c>
      <c r="B23" s="3">
        <v>45170</v>
      </c>
      <c r="C23" s="39">
        <v>2</v>
      </c>
      <c r="D23" s="39" t="s">
        <v>73</v>
      </c>
      <c r="E23" s="47"/>
      <c r="F23" s="48"/>
      <c r="G23" s="76">
        <f t="shared" si="0"/>
        <v>4731</v>
      </c>
      <c r="H23" s="16"/>
      <c r="I23" s="16"/>
      <c r="J23" s="16">
        <v>7500</v>
      </c>
      <c r="K23" s="36"/>
      <c r="L23" s="37"/>
      <c r="M23" s="38">
        <f t="shared" si="1"/>
        <v>165200</v>
      </c>
      <c r="N23" s="36"/>
      <c r="O23" s="37"/>
      <c r="P23" s="82"/>
      <c r="Q23" s="16"/>
      <c r="R23" s="16"/>
      <c r="S23" s="16"/>
    </row>
    <row r="24" spans="1:19" x14ac:dyDescent="0.4">
      <c r="A24" s="5">
        <v>7</v>
      </c>
      <c r="B24" s="3"/>
      <c r="C24" s="39"/>
      <c r="D24" s="39"/>
      <c r="E24" s="47"/>
      <c r="F24" s="48"/>
      <c r="G24" s="76">
        <f t="shared" si="0"/>
        <v>4956</v>
      </c>
      <c r="H24" s="16"/>
      <c r="I24" s="16"/>
      <c r="J24" s="16"/>
      <c r="K24" s="36"/>
      <c r="L24" s="37"/>
      <c r="M24" s="38"/>
      <c r="N24" s="36"/>
      <c r="O24" s="37"/>
      <c r="P24" s="82"/>
      <c r="Q24" s="16"/>
      <c r="R24" s="16"/>
      <c r="S24" s="16"/>
    </row>
    <row r="25" spans="1:19" x14ac:dyDescent="0.4">
      <c r="A25" s="5">
        <v>8</v>
      </c>
      <c r="B25" s="3"/>
      <c r="C25" s="39"/>
      <c r="D25" s="39"/>
      <c r="E25" s="47"/>
      <c r="F25" s="48"/>
      <c r="G25" s="76"/>
      <c r="H25" s="16"/>
      <c r="I25" s="16"/>
      <c r="J25" s="16"/>
      <c r="K25" s="36"/>
      <c r="L25" s="37"/>
      <c r="M25" s="38"/>
      <c r="N25" s="36"/>
      <c r="O25" s="37"/>
      <c r="P25" s="82"/>
      <c r="Q25" s="16"/>
      <c r="R25" s="16"/>
      <c r="S25" s="16"/>
    </row>
    <row r="26" spans="1:19" x14ac:dyDescent="0.4">
      <c r="A26" s="5">
        <v>9</v>
      </c>
      <c r="B26" s="3"/>
      <c r="C26" s="39"/>
      <c r="D26" s="39"/>
      <c r="E26" s="47"/>
      <c r="F26" s="48"/>
      <c r="G26" s="76"/>
      <c r="H26" s="16"/>
      <c r="I26" s="16"/>
      <c r="J26" s="16"/>
      <c r="K26" s="36"/>
      <c r="L26" s="37"/>
      <c r="M26" s="38"/>
      <c r="N26" s="36"/>
      <c r="O26" s="37"/>
      <c r="P26" s="82"/>
      <c r="Q26" s="16"/>
      <c r="R26" s="16"/>
      <c r="S26" s="16"/>
    </row>
    <row r="27" spans="1:19" x14ac:dyDescent="0.4">
      <c r="A27" s="5">
        <v>10</v>
      </c>
      <c r="B27" s="3"/>
      <c r="C27" s="39"/>
      <c r="D27" s="39"/>
      <c r="E27" s="47"/>
      <c r="F27" s="48"/>
      <c r="G27" s="76"/>
      <c r="H27" s="16"/>
      <c r="I27" s="16"/>
      <c r="J27" s="16"/>
      <c r="K27" s="36"/>
      <c r="L27" s="37"/>
      <c r="M27" s="38"/>
      <c r="N27" s="36"/>
      <c r="O27" s="37"/>
      <c r="P27" s="82"/>
      <c r="Q27" s="16"/>
      <c r="R27" s="16"/>
      <c r="S27" s="16"/>
    </row>
    <row r="28" spans="1:19" x14ac:dyDescent="0.4">
      <c r="A28" s="5"/>
      <c r="B28" s="3"/>
      <c r="C28" s="39"/>
      <c r="D28" s="39"/>
      <c r="E28" s="47"/>
      <c r="F28" s="48"/>
      <c r="G28" s="76"/>
      <c r="H28" s="16" t="str">
        <f t="shared" ref="H28:J43" si="2">IF(E28="","",H27+N28)</f>
        <v/>
      </c>
      <c r="I28" s="16" t="str">
        <f t="shared" si="2"/>
        <v/>
      </c>
      <c r="J28" s="16" t="str">
        <f t="shared" si="2"/>
        <v/>
      </c>
      <c r="K28" s="36" t="str">
        <f t="shared" ref="K28:M67" si="3">IF(H27="","",H27*0.03)</f>
        <v/>
      </c>
      <c r="L28" s="37" t="str">
        <f t="shared" si="3"/>
        <v/>
      </c>
      <c r="M28" s="38"/>
      <c r="N28" s="36"/>
      <c r="O28" s="37"/>
      <c r="P28" s="82"/>
      <c r="Q28" s="16"/>
      <c r="R28" s="16"/>
      <c r="S28" s="16"/>
    </row>
    <row r="29" spans="1:19" x14ac:dyDescent="0.4">
      <c r="A29" s="5"/>
      <c r="B29" s="3"/>
      <c r="C29" s="39"/>
      <c r="D29" s="39"/>
      <c r="E29" s="47"/>
      <c r="F29" s="48"/>
      <c r="G29" s="76"/>
      <c r="H29" s="16" t="str">
        <f t="shared" si="2"/>
        <v/>
      </c>
      <c r="I29" s="16" t="str">
        <f t="shared" si="2"/>
        <v/>
      </c>
      <c r="J29" s="16" t="str">
        <f t="shared" si="2"/>
        <v/>
      </c>
      <c r="K29" s="36" t="str">
        <f t="shared" si="3"/>
        <v/>
      </c>
      <c r="L29" s="37" t="str">
        <f t="shared" si="3"/>
        <v/>
      </c>
      <c r="M29" s="38"/>
      <c r="N29" s="36"/>
      <c r="O29" s="37"/>
      <c r="P29" s="82"/>
      <c r="Q29" s="16"/>
      <c r="R29" s="16"/>
      <c r="S29" s="16"/>
    </row>
    <row r="30" spans="1:19" x14ac:dyDescent="0.4">
      <c r="A30" s="5"/>
      <c r="B30" s="3"/>
      <c r="C30" s="39"/>
      <c r="D30" s="39"/>
      <c r="E30" s="47"/>
      <c r="F30" s="48"/>
      <c r="G30" s="76"/>
      <c r="H30" s="16" t="str">
        <f t="shared" si="2"/>
        <v/>
      </c>
      <c r="I30" s="16" t="str">
        <f t="shared" si="2"/>
        <v/>
      </c>
      <c r="J30" s="16" t="str">
        <f t="shared" si="2"/>
        <v/>
      </c>
      <c r="K30" s="36" t="str">
        <f t="shared" si="3"/>
        <v/>
      </c>
      <c r="L30" s="37" t="str">
        <f t="shared" si="3"/>
        <v/>
      </c>
      <c r="M30" s="38" t="str">
        <f t="shared" si="3"/>
        <v/>
      </c>
      <c r="N30" s="36"/>
      <c r="O30" s="37"/>
      <c r="P30" s="82"/>
      <c r="Q30" s="16"/>
      <c r="R30" s="16"/>
      <c r="S30" s="16"/>
    </row>
    <row r="31" spans="1:19" x14ac:dyDescent="0.4">
      <c r="A31" s="5"/>
      <c r="B31" s="3"/>
      <c r="C31" s="39"/>
      <c r="D31" s="39"/>
      <c r="E31" s="47"/>
      <c r="F31" s="48"/>
      <c r="G31" s="76"/>
      <c r="H31" s="16" t="str">
        <f t="shared" si="2"/>
        <v/>
      </c>
      <c r="I31" s="16" t="str">
        <f t="shared" si="2"/>
        <v/>
      </c>
      <c r="J31" s="16" t="str">
        <f t="shared" si="2"/>
        <v/>
      </c>
      <c r="K31" s="36" t="str">
        <f t="shared" si="3"/>
        <v/>
      </c>
      <c r="L31" s="37" t="str">
        <f t="shared" si="3"/>
        <v/>
      </c>
      <c r="M31" s="38" t="str">
        <f t="shared" si="3"/>
        <v/>
      </c>
      <c r="N31" s="36"/>
      <c r="O31" s="37"/>
      <c r="P31" s="82"/>
      <c r="Q31" s="16"/>
      <c r="R31" s="16"/>
      <c r="S31" s="16"/>
    </row>
    <row r="32" spans="1:19" x14ac:dyDescent="0.4">
      <c r="A32" s="5"/>
      <c r="B32" s="3"/>
      <c r="C32" s="39"/>
      <c r="D32" s="39"/>
      <c r="E32" s="47"/>
      <c r="F32" s="48"/>
      <c r="G32" s="77"/>
      <c r="H32" s="16" t="str">
        <f t="shared" si="2"/>
        <v/>
      </c>
      <c r="I32" s="16" t="str">
        <f t="shared" si="2"/>
        <v/>
      </c>
      <c r="J32" s="16" t="str">
        <f t="shared" si="2"/>
        <v/>
      </c>
      <c r="K32" s="36" t="str">
        <f t="shared" si="3"/>
        <v/>
      </c>
      <c r="L32" s="37" t="str">
        <f t="shared" si="3"/>
        <v/>
      </c>
      <c r="M32" s="38" t="str">
        <f t="shared" si="3"/>
        <v/>
      </c>
      <c r="N32" s="36"/>
      <c r="O32" s="37"/>
      <c r="P32" s="82"/>
      <c r="Q32" s="16"/>
      <c r="R32" s="16"/>
      <c r="S32" s="16"/>
    </row>
    <row r="33" spans="1:19" x14ac:dyDescent="0.4">
      <c r="A33" s="5"/>
      <c r="B33" s="3"/>
      <c r="C33" s="39"/>
      <c r="D33" s="39"/>
      <c r="E33" s="47"/>
      <c r="F33" s="48"/>
      <c r="G33" s="76"/>
      <c r="H33" s="16" t="str">
        <f t="shared" si="2"/>
        <v/>
      </c>
      <c r="I33" s="16" t="str">
        <f t="shared" si="2"/>
        <v/>
      </c>
      <c r="J33" s="16" t="str">
        <f t="shared" si="2"/>
        <v/>
      </c>
      <c r="K33" s="36" t="str">
        <f t="shared" si="3"/>
        <v/>
      </c>
      <c r="L33" s="37" t="str">
        <f t="shared" si="3"/>
        <v/>
      </c>
      <c r="M33" s="38" t="str">
        <f t="shared" si="3"/>
        <v/>
      </c>
      <c r="N33" s="36"/>
      <c r="O33" s="37"/>
      <c r="P33" s="82"/>
      <c r="Q33" s="16"/>
      <c r="R33" s="16"/>
      <c r="S33" s="16"/>
    </row>
    <row r="34" spans="1:19" x14ac:dyDescent="0.4">
      <c r="A34" s="5"/>
      <c r="B34" s="3"/>
      <c r="C34" s="39"/>
      <c r="D34" s="39"/>
      <c r="E34" s="47"/>
      <c r="F34" s="48"/>
      <c r="G34" s="76"/>
      <c r="H34" s="16" t="str">
        <f t="shared" si="2"/>
        <v/>
      </c>
      <c r="I34" s="16" t="str">
        <f t="shared" si="2"/>
        <v/>
      </c>
      <c r="J34" s="16" t="str">
        <f t="shared" si="2"/>
        <v/>
      </c>
      <c r="K34" s="36" t="str">
        <f t="shared" si="3"/>
        <v/>
      </c>
      <c r="L34" s="37" t="str">
        <f t="shared" si="3"/>
        <v/>
      </c>
      <c r="M34" s="38" t="str">
        <f t="shared" si="3"/>
        <v/>
      </c>
      <c r="N34" s="36"/>
      <c r="O34" s="37"/>
      <c r="P34" s="82"/>
      <c r="Q34" s="16"/>
      <c r="R34" s="16"/>
      <c r="S34" s="16"/>
    </row>
    <row r="35" spans="1:19" x14ac:dyDescent="0.4">
      <c r="A35" s="5"/>
      <c r="B35" s="3"/>
      <c r="C35" s="39"/>
      <c r="D35" s="39"/>
      <c r="E35" s="47"/>
      <c r="F35" s="48"/>
      <c r="G35" s="76"/>
      <c r="H35" s="16" t="str">
        <f t="shared" si="2"/>
        <v/>
      </c>
      <c r="I35" s="16" t="str">
        <f t="shared" si="2"/>
        <v/>
      </c>
      <c r="J35" s="16" t="str">
        <f t="shared" si="2"/>
        <v/>
      </c>
      <c r="K35" s="36" t="str">
        <f t="shared" si="3"/>
        <v/>
      </c>
      <c r="L35" s="37" t="str">
        <f t="shared" si="3"/>
        <v/>
      </c>
      <c r="M35" s="38" t="str">
        <f t="shared" si="3"/>
        <v/>
      </c>
      <c r="N35" s="36"/>
      <c r="O35" s="37"/>
      <c r="P35" s="82"/>
      <c r="Q35" s="16"/>
      <c r="R35" s="16"/>
      <c r="S35" s="16"/>
    </row>
    <row r="36" spans="1:19" x14ac:dyDescent="0.4">
      <c r="A36" s="5"/>
      <c r="B36" s="3"/>
      <c r="C36" s="39"/>
      <c r="D36" s="39"/>
      <c r="E36" s="47"/>
      <c r="F36" s="48"/>
      <c r="G36" s="76"/>
      <c r="H36" s="16" t="str">
        <f t="shared" si="2"/>
        <v/>
      </c>
      <c r="I36" s="16" t="str">
        <f t="shared" si="2"/>
        <v/>
      </c>
      <c r="J36" s="16" t="str">
        <f t="shared" si="2"/>
        <v/>
      </c>
      <c r="K36" s="36" t="str">
        <f t="shared" si="3"/>
        <v/>
      </c>
      <c r="L36" s="37" t="str">
        <f t="shared" si="3"/>
        <v/>
      </c>
      <c r="M36" s="38" t="str">
        <f t="shared" si="3"/>
        <v/>
      </c>
      <c r="N36" s="36"/>
      <c r="O36" s="37"/>
      <c r="P36" s="82"/>
      <c r="Q36" s="16"/>
      <c r="R36" s="16"/>
      <c r="S36" s="16"/>
    </row>
    <row r="37" spans="1:19" x14ac:dyDescent="0.4">
      <c r="A37" s="5"/>
      <c r="B37" s="3"/>
      <c r="C37" s="39"/>
      <c r="D37" s="39"/>
      <c r="E37" s="47"/>
      <c r="F37" s="48"/>
      <c r="G37" s="76"/>
      <c r="H37" s="16" t="str">
        <f t="shared" si="2"/>
        <v/>
      </c>
      <c r="I37" s="16" t="str">
        <f t="shared" si="2"/>
        <v/>
      </c>
      <c r="J37" s="16" t="str">
        <f t="shared" si="2"/>
        <v/>
      </c>
      <c r="K37" s="36" t="str">
        <f t="shared" si="3"/>
        <v/>
      </c>
      <c r="L37" s="37" t="str">
        <f t="shared" si="3"/>
        <v/>
      </c>
      <c r="M37" s="38" t="str">
        <f t="shared" si="3"/>
        <v/>
      </c>
      <c r="N37" s="36"/>
      <c r="O37" s="37"/>
      <c r="P37" s="82"/>
      <c r="Q37" s="16"/>
      <c r="R37" s="16"/>
      <c r="S37" s="16"/>
    </row>
    <row r="38" spans="1:19" x14ac:dyDescent="0.4">
      <c r="A38" s="5"/>
      <c r="B38" s="3"/>
      <c r="C38" s="39"/>
      <c r="D38" s="39"/>
      <c r="E38" s="47"/>
      <c r="F38" s="48"/>
      <c r="G38" s="77"/>
      <c r="H38" s="16" t="str">
        <f t="shared" si="2"/>
        <v/>
      </c>
      <c r="I38" s="16" t="str">
        <f t="shared" si="2"/>
        <v/>
      </c>
      <c r="J38" s="16" t="str">
        <f t="shared" si="2"/>
        <v/>
      </c>
      <c r="K38" s="36" t="str">
        <f t="shared" si="3"/>
        <v/>
      </c>
      <c r="L38" s="37" t="str">
        <f t="shared" si="3"/>
        <v/>
      </c>
      <c r="M38" s="38" t="str">
        <f t="shared" si="3"/>
        <v/>
      </c>
      <c r="N38" s="36"/>
      <c r="O38" s="37"/>
      <c r="P38" s="82"/>
      <c r="Q38" s="16"/>
      <c r="R38" s="16"/>
      <c r="S38" s="16"/>
    </row>
    <row r="39" spans="1:19" x14ac:dyDescent="0.4">
      <c r="A39" s="5"/>
      <c r="B39" s="3"/>
      <c r="C39" s="39"/>
      <c r="D39" s="39"/>
      <c r="E39" s="47"/>
      <c r="F39" s="48"/>
      <c r="G39" s="77"/>
      <c r="H39" s="16" t="str">
        <f t="shared" si="2"/>
        <v/>
      </c>
      <c r="I39" s="16" t="str">
        <f t="shared" si="2"/>
        <v/>
      </c>
      <c r="J39" s="16" t="str">
        <f t="shared" si="2"/>
        <v/>
      </c>
      <c r="K39" s="36" t="str">
        <f t="shared" si="3"/>
        <v/>
      </c>
      <c r="L39" s="37" t="str">
        <f t="shared" si="3"/>
        <v/>
      </c>
      <c r="M39" s="38" t="str">
        <f t="shared" si="3"/>
        <v/>
      </c>
      <c r="N39" s="36"/>
      <c r="O39" s="37"/>
      <c r="P39" s="82"/>
      <c r="Q39" s="16"/>
      <c r="R39" s="16"/>
      <c r="S39" s="16"/>
    </row>
    <row r="40" spans="1:19" x14ac:dyDescent="0.4">
      <c r="A40" s="5"/>
      <c r="B40" s="3"/>
      <c r="C40" s="39"/>
      <c r="D40" s="39"/>
      <c r="E40" s="47"/>
      <c r="F40" s="48"/>
      <c r="G40" s="76"/>
      <c r="H40" s="16" t="str">
        <f t="shared" si="2"/>
        <v/>
      </c>
      <c r="I40" s="16" t="str">
        <f t="shared" si="2"/>
        <v/>
      </c>
      <c r="J40" s="16" t="str">
        <f t="shared" si="2"/>
        <v/>
      </c>
      <c r="K40" s="36" t="str">
        <f t="shared" si="3"/>
        <v/>
      </c>
      <c r="L40" s="37" t="str">
        <f t="shared" si="3"/>
        <v/>
      </c>
      <c r="M40" s="38" t="str">
        <f t="shared" si="3"/>
        <v/>
      </c>
      <c r="N40" s="36"/>
      <c r="O40" s="37"/>
      <c r="P40" s="82"/>
      <c r="Q40" s="16"/>
      <c r="R40" s="16"/>
      <c r="S40" s="16"/>
    </row>
    <row r="41" spans="1:19" x14ac:dyDescent="0.4">
      <c r="A41" s="5"/>
      <c r="B41" s="3"/>
      <c r="C41" s="39"/>
      <c r="D41" s="39"/>
      <c r="E41" s="47"/>
      <c r="F41" s="48"/>
      <c r="G41" s="76"/>
      <c r="H41" s="16" t="str">
        <f t="shared" si="2"/>
        <v/>
      </c>
      <c r="I41" s="16" t="str">
        <f t="shared" si="2"/>
        <v/>
      </c>
      <c r="J41" s="16" t="str">
        <f t="shared" si="2"/>
        <v/>
      </c>
      <c r="K41" s="36" t="str">
        <f t="shared" si="3"/>
        <v/>
      </c>
      <c r="L41" s="37" t="str">
        <f t="shared" si="3"/>
        <v/>
      </c>
      <c r="M41" s="38" t="str">
        <f t="shared" si="3"/>
        <v/>
      </c>
      <c r="N41" s="36"/>
      <c r="O41" s="37"/>
      <c r="P41" s="82"/>
      <c r="Q41" s="16"/>
      <c r="R41" s="16"/>
      <c r="S41" s="16"/>
    </row>
    <row r="42" spans="1:19" x14ac:dyDescent="0.4">
      <c r="A42" s="5"/>
      <c r="B42" s="3"/>
      <c r="C42" s="39"/>
      <c r="D42" s="39"/>
      <c r="E42" s="47"/>
      <c r="F42" s="48"/>
      <c r="G42" s="76"/>
      <c r="H42" s="16" t="str">
        <f t="shared" si="2"/>
        <v/>
      </c>
      <c r="I42" s="16" t="str">
        <f t="shared" si="2"/>
        <v/>
      </c>
      <c r="J42" s="16" t="str">
        <f t="shared" si="2"/>
        <v/>
      </c>
      <c r="K42" s="36" t="str">
        <f t="shared" si="3"/>
        <v/>
      </c>
      <c r="L42" s="37" t="str">
        <f t="shared" si="3"/>
        <v/>
      </c>
      <c r="M42" s="38" t="str">
        <f t="shared" si="3"/>
        <v/>
      </c>
      <c r="N42" s="36"/>
      <c r="O42" s="37"/>
      <c r="P42" s="82"/>
      <c r="Q42" s="16"/>
      <c r="R42" s="16"/>
      <c r="S42" s="16"/>
    </row>
    <row r="43" spans="1:19" x14ac:dyDescent="0.4">
      <c r="A43" s="5"/>
      <c r="B43" s="3"/>
      <c r="C43" s="39"/>
      <c r="D43" s="39"/>
      <c r="E43" s="47"/>
      <c r="F43" s="48"/>
      <c r="G43" s="77"/>
      <c r="H43" s="16" t="str">
        <f t="shared" si="2"/>
        <v/>
      </c>
      <c r="I43" s="16" t="str">
        <f t="shared" si="2"/>
        <v/>
      </c>
      <c r="J43" s="16" t="str">
        <f t="shared" si="2"/>
        <v/>
      </c>
      <c r="K43" s="36" t="str">
        <f t="shared" si="3"/>
        <v/>
      </c>
      <c r="L43" s="37" t="str">
        <f t="shared" si="3"/>
        <v/>
      </c>
      <c r="M43" s="38" t="str">
        <f t="shared" si="3"/>
        <v/>
      </c>
      <c r="N43" s="36"/>
      <c r="O43" s="37"/>
      <c r="P43" s="82"/>
      <c r="Q43" s="16"/>
      <c r="R43" s="16"/>
      <c r="S43" s="16"/>
    </row>
    <row r="44" spans="1:19" x14ac:dyDescent="0.4">
      <c r="A44" s="5"/>
      <c r="B44" s="3"/>
      <c r="C44" s="39"/>
      <c r="D44" s="39"/>
      <c r="E44" s="47"/>
      <c r="F44" s="48"/>
      <c r="G44" s="77"/>
      <c r="H44" s="16" t="str">
        <f t="shared" ref="H44:J59" si="4">IF(E44="","",H43+N44)</f>
        <v/>
      </c>
      <c r="I44" s="16" t="str">
        <f t="shared" si="4"/>
        <v/>
      </c>
      <c r="J44" s="16" t="str">
        <f t="shared" si="4"/>
        <v/>
      </c>
      <c r="K44" s="36" t="str">
        <f t="shared" si="3"/>
        <v/>
      </c>
      <c r="L44" s="37" t="str">
        <f t="shared" si="3"/>
        <v/>
      </c>
      <c r="M44" s="38" t="str">
        <f t="shared" si="3"/>
        <v/>
      </c>
      <c r="N44" s="36"/>
      <c r="O44" s="37"/>
      <c r="P44" s="82"/>
      <c r="Q44" s="16"/>
      <c r="R44" s="16"/>
      <c r="S44" s="16"/>
    </row>
    <row r="45" spans="1:19" x14ac:dyDescent="0.4">
      <c r="A45" s="5"/>
      <c r="B45" s="3"/>
      <c r="C45" s="39"/>
      <c r="D45" s="39"/>
      <c r="E45" s="47"/>
      <c r="F45" s="48"/>
      <c r="G45" s="76"/>
      <c r="H45" s="16" t="str">
        <f t="shared" si="4"/>
        <v/>
      </c>
      <c r="I45" s="16" t="str">
        <f t="shared" si="4"/>
        <v/>
      </c>
      <c r="J45" s="16" t="str">
        <f t="shared" si="4"/>
        <v/>
      </c>
      <c r="K45" s="36" t="str">
        <f t="shared" si="3"/>
        <v/>
      </c>
      <c r="L45" s="37" t="str">
        <f t="shared" si="3"/>
        <v/>
      </c>
      <c r="M45" s="38" t="str">
        <f t="shared" si="3"/>
        <v/>
      </c>
      <c r="N45" s="36"/>
      <c r="O45" s="37"/>
      <c r="P45" s="82"/>
      <c r="Q45" s="16"/>
      <c r="R45" s="16"/>
      <c r="S45" s="16"/>
    </row>
    <row r="46" spans="1:19" x14ac:dyDescent="0.4">
      <c r="A46" s="5"/>
      <c r="B46" s="3"/>
      <c r="C46" s="39"/>
      <c r="D46" s="39"/>
      <c r="E46" s="47"/>
      <c r="F46" s="48"/>
      <c r="G46" s="76"/>
      <c r="H46" s="16" t="str">
        <f t="shared" si="4"/>
        <v/>
      </c>
      <c r="I46" s="16" t="str">
        <f t="shared" si="4"/>
        <v/>
      </c>
      <c r="J46" s="16" t="str">
        <f t="shared" si="4"/>
        <v/>
      </c>
      <c r="K46" s="36" t="str">
        <f t="shared" si="3"/>
        <v/>
      </c>
      <c r="L46" s="37" t="str">
        <f t="shared" si="3"/>
        <v/>
      </c>
      <c r="M46" s="38" t="str">
        <f t="shared" si="3"/>
        <v/>
      </c>
      <c r="N46" s="36"/>
      <c r="O46" s="37"/>
      <c r="P46" s="82"/>
      <c r="Q46" s="16"/>
      <c r="R46" s="16"/>
      <c r="S46" s="16"/>
    </row>
    <row r="47" spans="1:19" x14ac:dyDescent="0.4">
      <c r="A47" s="5"/>
      <c r="B47" s="3"/>
      <c r="C47" s="39"/>
      <c r="D47" s="39"/>
      <c r="E47" s="47"/>
      <c r="F47" s="48"/>
      <c r="G47" s="76"/>
      <c r="H47" s="16" t="str">
        <f t="shared" si="4"/>
        <v/>
      </c>
      <c r="I47" s="16" t="str">
        <f t="shared" si="4"/>
        <v/>
      </c>
      <c r="J47" s="16" t="str">
        <f t="shared" si="4"/>
        <v/>
      </c>
      <c r="K47" s="36" t="str">
        <f t="shared" si="3"/>
        <v/>
      </c>
      <c r="L47" s="37" t="str">
        <f t="shared" si="3"/>
        <v/>
      </c>
      <c r="M47" s="38" t="str">
        <f t="shared" si="3"/>
        <v/>
      </c>
      <c r="N47" s="36"/>
      <c r="O47" s="37"/>
      <c r="P47" s="82"/>
      <c r="Q47" s="16"/>
      <c r="R47" s="16"/>
      <c r="S47" s="16"/>
    </row>
    <row r="48" spans="1:19" x14ac:dyDescent="0.4">
      <c r="A48" s="5"/>
      <c r="B48" s="3"/>
      <c r="C48" s="39"/>
      <c r="D48" s="39"/>
      <c r="E48" s="47"/>
      <c r="F48" s="48"/>
      <c r="G48" s="76"/>
      <c r="H48" s="16" t="str">
        <f t="shared" si="4"/>
        <v/>
      </c>
      <c r="I48" s="16" t="str">
        <f t="shared" si="4"/>
        <v/>
      </c>
      <c r="J48" s="16" t="str">
        <f t="shared" si="4"/>
        <v/>
      </c>
      <c r="K48" s="36" t="str">
        <f t="shared" si="3"/>
        <v/>
      </c>
      <c r="L48" s="37" t="str">
        <f t="shared" si="3"/>
        <v/>
      </c>
      <c r="M48" s="38" t="str">
        <f t="shared" si="3"/>
        <v/>
      </c>
      <c r="N48" s="36"/>
      <c r="O48" s="37"/>
      <c r="P48" s="82"/>
      <c r="Q48" s="16"/>
      <c r="R48" s="16"/>
      <c r="S48" s="16"/>
    </row>
    <row r="49" spans="1:19" x14ac:dyDescent="0.4">
      <c r="A49" s="5"/>
      <c r="B49" s="3"/>
      <c r="C49" s="39"/>
      <c r="D49" s="39"/>
      <c r="E49" s="47"/>
      <c r="F49" s="48"/>
      <c r="G49" s="76"/>
      <c r="H49" s="16" t="str">
        <f t="shared" si="4"/>
        <v/>
      </c>
      <c r="I49" s="16" t="str">
        <f t="shared" si="4"/>
        <v/>
      </c>
      <c r="J49" s="16" t="str">
        <f t="shared" si="4"/>
        <v/>
      </c>
      <c r="K49" s="36" t="str">
        <f t="shared" si="3"/>
        <v/>
      </c>
      <c r="L49" s="37" t="str">
        <f t="shared" si="3"/>
        <v/>
      </c>
      <c r="M49" s="38" t="str">
        <f t="shared" si="3"/>
        <v/>
      </c>
      <c r="N49" s="36"/>
      <c r="O49" s="37"/>
      <c r="P49" s="82"/>
      <c r="Q49" s="16"/>
      <c r="R49" s="16"/>
      <c r="S49" s="16"/>
    </row>
    <row r="50" spans="1:19" x14ac:dyDescent="0.4">
      <c r="A50" s="5"/>
      <c r="B50" s="3"/>
      <c r="C50" s="39"/>
      <c r="D50" s="39"/>
      <c r="E50" s="47"/>
      <c r="F50" s="48"/>
      <c r="G50" s="77"/>
      <c r="H50" s="16" t="str">
        <f t="shared" si="4"/>
        <v/>
      </c>
      <c r="I50" s="16" t="str">
        <f t="shared" si="4"/>
        <v/>
      </c>
      <c r="J50" s="16" t="str">
        <f t="shared" si="4"/>
        <v/>
      </c>
      <c r="K50" s="36" t="str">
        <f t="shared" si="3"/>
        <v/>
      </c>
      <c r="L50" s="37" t="str">
        <f t="shared" si="3"/>
        <v/>
      </c>
      <c r="M50" s="38" t="str">
        <f t="shared" si="3"/>
        <v/>
      </c>
      <c r="N50" s="36"/>
      <c r="O50" s="37"/>
      <c r="P50" s="82"/>
      <c r="Q50" s="16"/>
      <c r="R50" s="16"/>
      <c r="S50" s="16"/>
    </row>
    <row r="51" spans="1:19" x14ac:dyDescent="0.4">
      <c r="A51" s="5"/>
      <c r="B51" s="3"/>
      <c r="C51" s="39"/>
      <c r="D51" s="39"/>
      <c r="E51" s="47"/>
      <c r="F51" s="48"/>
      <c r="G51" s="77"/>
      <c r="H51" s="16" t="str">
        <f t="shared" si="4"/>
        <v/>
      </c>
      <c r="I51" s="16" t="str">
        <f t="shared" si="4"/>
        <v/>
      </c>
      <c r="J51" s="16" t="str">
        <f t="shared" si="4"/>
        <v/>
      </c>
      <c r="K51" s="36" t="str">
        <f t="shared" si="3"/>
        <v/>
      </c>
      <c r="L51" s="37" t="str">
        <f t="shared" si="3"/>
        <v/>
      </c>
      <c r="M51" s="38" t="str">
        <f t="shared" si="3"/>
        <v/>
      </c>
      <c r="N51" s="36"/>
      <c r="O51" s="37"/>
      <c r="P51" s="82"/>
      <c r="Q51" s="16"/>
      <c r="R51" s="16"/>
      <c r="S51" s="16"/>
    </row>
    <row r="52" spans="1:19" x14ac:dyDescent="0.4">
      <c r="B52" s="3"/>
      <c r="C52" s="39"/>
      <c r="D52" s="39"/>
      <c r="E52" s="47"/>
      <c r="F52" s="48"/>
      <c r="G52" s="76"/>
      <c r="H52" s="16" t="str">
        <f>IF(E52="","",H51+N52)</f>
        <v/>
      </c>
      <c r="I52" s="16" t="str">
        <f t="shared" si="4"/>
        <v/>
      </c>
      <c r="J52" s="16" t="str">
        <f t="shared" si="4"/>
        <v/>
      </c>
      <c r="K52" s="36" t="str">
        <f t="shared" si="3"/>
        <v/>
      </c>
      <c r="L52" s="37" t="str">
        <f t="shared" si="3"/>
        <v/>
      </c>
      <c r="M52" s="38" t="str">
        <f t="shared" si="3"/>
        <v/>
      </c>
      <c r="N52" s="36"/>
      <c r="O52" s="37"/>
      <c r="P52" s="82"/>
    </row>
    <row r="53" spans="1:19" x14ac:dyDescent="0.4">
      <c r="A53" s="5"/>
      <c r="B53" s="3"/>
      <c r="C53" s="39"/>
      <c r="D53" s="39"/>
      <c r="E53" s="47"/>
      <c r="F53" s="48"/>
      <c r="G53" s="76"/>
      <c r="H53" s="16" t="str">
        <f t="shared" ref="H53:J67" si="5">IF(E53="","",H52+N53)</f>
        <v/>
      </c>
      <c r="I53" s="16" t="str">
        <f t="shared" si="4"/>
        <v/>
      </c>
      <c r="J53" s="16" t="str">
        <f t="shared" si="4"/>
        <v/>
      </c>
      <c r="K53" s="36" t="str">
        <f>IF(H52="","",H52*0.03)</f>
        <v/>
      </c>
      <c r="L53" s="37" t="str">
        <f t="shared" si="3"/>
        <v/>
      </c>
      <c r="M53" s="38" t="str">
        <f t="shared" si="3"/>
        <v/>
      </c>
      <c r="N53" s="36"/>
      <c r="O53" s="37"/>
      <c r="P53" s="82"/>
    </row>
    <row r="54" spans="1:19" x14ac:dyDescent="0.4">
      <c r="A54" s="5"/>
      <c r="B54" s="3"/>
      <c r="C54" s="39"/>
      <c r="D54" s="39"/>
      <c r="E54" s="47"/>
      <c r="F54" s="48"/>
      <c r="G54" s="76"/>
      <c r="H54" s="16" t="str">
        <f t="shared" si="5"/>
        <v/>
      </c>
      <c r="I54" s="16" t="str">
        <f t="shared" si="4"/>
        <v/>
      </c>
      <c r="J54" s="16" t="str">
        <f t="shared" si="4"/>
        <v/>
      </c>
      <c r="K54" s="36" t="str">
        <f t="shared" si="3"/>
        <v/>
      </c>
      <c r="L54" s="37" t="str">
        <f t="shared" si="3"/>
        <v/>
      </c>
      <c r="M54" s="38" t="str">
        <f t="shared" si="3"/>
        <v/>
      </c>
      <c r="N54" s="36"/>
      <c r="O54" s="37"/>
      <c r="P54" s="82"/>
    </row>
    <row r="55" spans="1:19" x14ac:dyDescent="0.4">
      <c r="A55" s="5"/>
      <c r="B55" s="3"/>
      <c r="C55" s="39"/>
      <c r="D55" s="39"/>
      <c r="E55" s="47"/>
      <c r="F55" s="48"/>
      <c r="G55" s="76"/>
      <c r="H55" s="16" t="str">
        <f t="shared" si="5"/>
        <v/>
      </c>
      <c r="I55" s="16" t="str">
        <f t="shared" si="4"/>
        <v/>
      </c>
      <c r="J55" s="16" t="str">
        <f t="shared" si="4"/>
        <v/>
      </c>
      <c r="K55" s="36" t="str">
        <f t="shared" si="3"/>
        <v/>
      </c>
      <c r="L55" s="37" t="str">
        <f t="shared" si="3"/>
        <v/>
      </c>
      <c r="M55" s="38" t="str">
        <f t="shared" si="3"/>
        <v/>
      </c>
      <c r="N55" s="36"/>
      <c r="O55" s="37"/>
      <c r="P55" s="82"/>
    </row>
    <row r="56" spans="1:19" x14ac:dyDescent="0.4">
      <c r="A56" s="5"/>
      <c r="B56" s="3"/>
      <c r="C56" s="39"/>
      <c r="D56" s="39"/>
      <c r="E56" s="47"/>
      <c r="F56" s="48"/>
      <c r="G56" s="76"/>
      <c r="H56" s="16" t="str">
        <f t="shared" si="5"/>
        <v/>
      </c>
      <c r="I56" s="16" t="str">
        <f t="shared" si="4"/>
        <v/>
      </c>
      <c r="J56" s="16" t="str">
        <f t="shared" si="4"/>
        <v/>
      </c>
      <c r="K56" s="36" t="str">
        <f t="shared" si="3"/>
        <v/>
      </c>
      <c r="L56" s="37" t="str">
        <f t="shared" si="3"/>
        <v/>
      </c>
      <c r="M56" s="38" t="str">
        <f t="shared" si="3"/>
        <v/>
      </c>
      <c r="N56" s="36"/>
      <c r="O56" s="37"/>
      <c r="P56" s="82"/>
    </row>
    <row r="57" spans="1:19" x14ac:dyDescent="0.4">
      <c r="A57" s="5"/>
      <c r="B57" s="3"/>
      <c r="C57" s="39"/>
      <c r="D57" s="39"/>
      <c r="E57" s="47"/>
      <c r="F57" s="48"/>
      <c r="G57" s="76"/>
      <c r="H57" s="16" t="str">
        <f t="shared" si="5"/>
        <v/>
      </c>
      <c r="I57" s="16" t="str">
        <f t="shared" si="4"/>
        <v/>
      </c>
      <c r="J57" s="16" t="str">
        <f t="shared" si="4"/>
        <v/>
      </c>
      <c r="K57" s="36" t="str">
        <f t="shared" si="3"/>
        <v/>
      </c>
      <c r="L57" s="37" t="str">
        <f t="shared" si="3"/>
        <v/>
      </c>
      <c r="M57" s="38" t="str">
        <f t="shared" si="3"/>
        <v/>
      </c>
      <c r="N57" s="36"/>
      <c r="O57" s="37"/>
      <c r="P57" s="82"/>
    </row>
    <row r="58" spans="1:19" x14ac:dyDescent="0.4">
      <c r="A58" s="5"/>
      <c r="B58" s="3"/>
      <c r="C58" s="39"/>
      <c r="D58" s="39"/>
      <c r="E58" s="47"/>
      <c r="F58" s="48"/>
      <c r="G58" s="76"/>
      <c r="H58" s="16" t="str">
        <f t="shared" si="5"/>
        <v/>
      </c>
      <c r="I58" s="16" t="str">
        <f t="shared" si="4"/>
        <v/>
      </c>
      <c r="J58" s="16" t="str">
        <f t="shared" si="4"/>
        <v/>
      </c>
      <c r="K58" s="36" t="str">
        <f t="shared" si="3"/>
        <v/>
      </c>
      <c r="L58" s="37" t="str">
        <f t="shared" si="3"/>
        <v/>
      </c>
      <c r="M58" s="38" t="str">
        <f t="shared" si="3"/>
        <v/>
      </c>
      <c r="N58" s="36"/>
      <c r="O58" s="37"/>
      <c r="P58" s="82"/>
    </row>
    <row r="59" spans="1:19" x14ac:dyDescent="0.4">
      <c r="A59" s="5"/>
      <c r="B59" s="3"/>
      <c r="C59" s="39"/>
      <c r="D59" s="39"/>
      <c r="E59" s="47"/>
      <c r="F59" s="48"/>
      <c r="G59" s="76"/>
      <c r="H59" s="16" t="str">
        <f t="shared" si="5"/>
        <v/>
      </c>
      <c r="I59" s="16" t="str">
        <f t="shared" si="4"/>
        <v/>
      </c>
      <c r="J59" s="16" t="str">
        <f t="shared" si="4"/>
        <v/>
      </c>
      <c r="K59" s="36" t="str">
        <f t="shared" si="3"/>
        <v/>
      </c>
      <c r="L59" s="37" t="str">
        <f t="shared" si="3"/>
        <v/>
      </c>
      <c r="M59" s="38" t="str">
        <f t="shared" si="3"/>
        <v/>
      </c>
      <c r="N59" s="36"/>
      <c r="O59" s="37"/>
      <c r="P59" s="82"/>
    </row>
    <row r="60" spans="1:19" x14ac:dyDescent="0.4">
      <c r="A60" s="5"/>
      <c r="B60" s="3"/>
      <c r="C60" s="39"/>
      <c r="D60" s="39"/>
      <c r="E60" s="47"/>
      <c r="F60" s="48"/>
      <c r="G60" s="77"/>
      <c r="H60" s="16" t="str">
        <f t="shared" si="5"/>
        <v/>
      </c>
      <c r="I60" s="16" t="str">
        <f t="shared" si="5"/>
        <v/>
      </c>
      <c r="J60" s="16" t="str">
        <f t="shared" si="5"/>
        <v/>
      </c>
      <c r="K60" s="36" t="str">
        <f t="shared" si="3"/>
        <v/>
      </c>
      <c r="L60" s="37" t="str">
        <f t="shared" si="3"/>
        <v/>
      </c>
      <c r="M60" s="38" t="str">
        <f t="shared" si="3"/>
        <v/>
      </c>
      <c r="N60" s="36"/>
      <c r="O60" s="37"/>
      <c r="P60" s="82"/>
    </row>
    <row r="61" spans="1:19" x14ac:dyDescent="0.4">
      <c r="A61" s="5"/>
      <c r="B61" s="3"/>
      <c r="C61" s="39"/>
      <c r="D61" s="39"/>
      <c r="E61" s="47"/>
      <c r="F61" s="48"/>
      <c r="G61" s="76"/>
      <c r="H61" s="16" t="str">
        <f t="shared" si="5"/>
        <v/>
      </c>
      <c r="I61" s="16" t="str">
        <f t="shared" si="5"/>
        <v/>
      </c>
      <c r="J61" s="16" t="str">
        <f t="shared" si="5"/>
        <v/>
      </c>
      <c r="K61" s="36" t="str">
        <f t="shared" si="3"/>
        <v/>
      </c>
      <c r="L61" s="37" t="str">
        <f t="shared" si="3"/>
        <v/>
      </c>
      <c r="M61" s="38" t="str">
        <f t="shared" si="3"/>
        <v/>
      </c>
      <c r="N61" s="36"/>
      <c r="O61" s="37"/>
      <c r="P61" s="82"/>
    </row>
    <row r="62" spans="1:19" x14ac:dyDescent="0.4">
      <c r="A62" s="5"/>
      <c r="B62" s="3"/>
      <c r="C62" s="39"/>
      <c r="D62" s="39"/>
      <c r="E62" s="47"/>
      <c r="F62" s="48"/>
      <c r="G62" s="76"/>
      <c r="H62" s="16" t="str">
        <f t="shared" si="5"/>
        <v/>
      </c>
      <c r="I62" s="16" t="str">
        <f t="shared" si="5"/>
        <v/>
      </c>
      <c r="J62" s="16" t="str">
        <f t="shared" si="5"/>
        <v/>
      </c>
      <c r="K62" s="36" t="str">
        <f t="shared" si="3"/>
        <v/>
      </c>
      <c r="L62" s="37" t="str">
        <f t="shared" si="3"/>
        <v/>
      </c>
      <c r="M62" s="38" t="str">
        <f t="shared" si="3"/>
        <v/>
      </c>
      <c r="N62" s="36"/>
      <c r="O62" s="37"/>
      <c r="P62" s="82"/>
    </row>
    <row r="63" spans="1:19" x14ac:dyDescent="0.4">
      <c r="A63" s="5"/>
      <c r="B63" s="3"/>
      <c r="C63" s="39"/>
      <c r="D63" s="39"/>
      <c r="E63" s="47"/>
      <c r="F63" s="48"/>
      <c r="G63" s="76"/>
      <c r="H63" s="16" t="str">
        <f t="shared" si="5"/>
        <v/>
      </c>
      <c r="I63" s="16" t="str">
        <f t="shared" si="5"/>
        <v/>
      </c>
      <c r="J63" s="16" t="str">
        <f t="shared" si="5"/>
        <v/>
      </c>
      <c r="K63" s="36" t="str">
        <f t="shared" si="3"/>
        <v/>
      </c>
      <c r="L63" s="37" t="str">
        <f t="shared" si="3"/>
        <v/>
      </c>
      <c r="M63" s="38" t="str">
        <f t="shared" si="3"/>
        <v/>
      </c>
      <c r="N63" s="36"/>
      <c r="O63" s="37"/>
      <c r="P63" s="82"/>
    </row>
    <row r="64" spans="1:19" x14ac:dyDescent="0.4">
      <c r="A64" s="5"/>
      <c r="B64" s="3"/>
      <c r="C64" s="39"/>
      <c r="D64" s="39"/>
      <c r="E64" s="47"/>
      <c r="F64" s="48"/>
      <c r="G64" s="76"/>
      <c r="H64" s="16" t="str">
        <f t="shared" si="5"/>
        <v/>
      </c>
      <c r="I64" s="16" t="str">
        <f t="shared" si="5"/>
        <v/>
      </c>
      <c r="J64" s="16" t="str">
        <f t="shared" si="5"/>
        <v/>
      </c>
      <c r="K64" s="36" t="str">
        <f t="shared" si="3"/>
        <v/>
      </c>
      <c r="L64" s="37" t="str">
        <f t="shared" si="3"/>
        <v/>
      </c>
      <c r="M64" s="38" t="str">
        <f t="shared" si="3"/>
        <v/>
      </c>
      <c r="N64" s="36"/>
      <c r="O64" s="37"/>
      <c r="P64" s="82"/>
    </row>
    <row r="65" spans="1:16" x14ac:dyDescent="0.4">
      <c r="A65" s="5"/>
      <c r="B65" s="3"/>
      <c r="C65" s="39"/>
      <c r="D65" s="39"/>
      <c r="E65" s="47"/>
      <c r="F65" s="48"/>
      <c r="G65" s="76"/>
      <c r="H65" s="16" t="str">
        <f t="shared" si="5"/>
        <v/>
      </c>
      <c r="I65" s="16" t="str">
        <f t="shared" si="5"/>
        <v/>
      </c>
      <c r="J65" s="16" t="str">
        <f t="shared" si="5"/>
        <v/>
      </c>
      <c r="K65" s="36" t="str">
        <f t="shared" si="3"/>
        <v/>
      </c>
      <c r="L65" s="37" t="str">
        <f t="shared" si="3"/>
        <v/>
      </c>
      <c r="M65" s="38" t="str">
        <f t="shared" si="3"/>
        <v/>
      </c>
      <c r="N65" s="36"/>
      <c r="O65" s="37"/>
      <c r="P65" s="82"/>
    </row>
    <row r="66" spans="1:16" x14ac:dyDescent="0.4">
      <c r="A66" s="5"/>
      <c r="B66" s="3"/>
      <c r="C66" s="39"/>
      <c r="D66" s="39"/>
      <c r="E66" s="47"/>
      <c r="F66" s="48"/>
      <c r="G66" s="76"/>
      <c r="H66" s="16" t="str">
        <f t="shared" si="5"/>
        <v/>
      </c>
      <c r="I66" s="16" t="str">
        <f t="shared" si="5"/>
        <v/>
      </c>
      <c r="J66" s="16" t="str">
        <f t="shared" si="5"/>
        <v/>
      </c>
      <c r="K66" s="36" t="str">
        <f t="shared" si="3"/>
        <v/>
      </c>
      <c r="L66" s="37" t="str">
        <f t="shared" si="3"/>
        <v/>
      </c>
      <c r="M66" s="38" t="str">
        <f t="shared" si="3"/>
        <v/>
      </c>
      <c r="N66" s="36"/>
      <c r="O66" s="37"/>
      <c r="P66" s="82"/>
    </row>
    <row r="67" spans="1:16" ht="19.5" thickBot="1" x14ac:dyDescent="0.45">
      <c r="A67" s="5"/>
      <c r="B67" s="4"/>
      <c r="C67" s="42"/>
      <c r="D67" s="42"/>
      <c r="E67" s="49"/>
      <c r="F67" s="50"/>
      <c r="G67" s="78"/>
      <c r="H67" s="16" t="str">
        <f t="shared" si="5"/>
        <v/>
      </c>
      <c r="I67" s="16" t="str">
        <f t="shared" si="5"/>
        <v/>
      </c>
      <c r="J67" s="16" t="str">
        <f t="shared" si="5"/>
        <v/>
      </c>
      <c r="K67" s="36" t="str">
        <f t="shared" si="3"/>
        <v/>
      </c>
      <c r="L67" s="37" t="str">
        <f t="shared" si="3"/>
        <v/>
      </c>
      <c r="M67" s="38" t="str">
        <f t="shared" si="3"/>
        <v/>
      </c>
      <c r="N67" s="36"/>
      <c r="O67" s="37"/>
      <c r="P67" s="82"/>
    </row>
    <row r="68" spans="1:16" ht="19.5" thickBot="1" x14ac:dyDescent="0.45">
      <c r="A68" s="5"/>
      <c r="B68" s="99" t="s">
        <v>4</v>
      </c>
      <c r="C68" s="100"/>
      <c r="D68" s="101"/>
      <c r="E68" s="1">
        <f>COUNTIF(E18:E67,1.27)</f>
        <v>0</v>
      </c>
      <c r="F68" s="1">
        <f>COUNTIF(F18:F67,1.5)</f>
        <v>0</v>
      </c>
      <c r="G68" s="79">
        <f>COUNTIF(G18:G67,2)</f>
        <v>0</v>
      </c>
      <c r="H68" s="57">
        <f>N68+H17</f>
        <v>0</v>
      </c>
      <c r="I68" s="14">
        <f>O68+I17</f>
        <v>0</v>
      </c>
      <c r="J68" s="15">
        <f>P68+J17</f>
        <v>0</v>
      </c>
      <c r="K68" s="54" t="s">
        <v>28</v>
      </c>
      <c r="L68" s="55">
        <f>B67-B18</f>
        <v>-44064</v>
      </c>
      <c r="M68" s="56" t="s">
        <v>29</v>
      </c>
      <c r="N68" s="64">
        <f>SUM(N18:N67)</f>
        <v>0</v>
      </c>
      <c r="O68" s="65">
        <f>SUM(O18:O67)</f>
        <v>0</v>
      </c>
      <c r="P68" s="15">
        <f>SUM(P18:P67)</f>
        <v>0</v>
      </c>
    </row>
    <row r="69" spans="1:16" ht="19.5" thickBot="1" x14ac:dyDescent="0.45">
      <c r="A69" s="5"/>
      <c r="B69" s="92" t="s">
        <v>5</v>
      </c>
      <c r="C69" s="93"/>
      <c r="D69" s="94"/>
      <c r="E69" s="1">
        <f>COUNTIF(E18:E67,-1)</f>
        <v>0</v>
      </c>
      <c r="F69" s="1">
        <f>COUNTIF(F18:F67,-1)</f>
        <v>0</v>
      </c>
      <c r="G69" s="79">
        <f>COUNTIF(G18:G67,-1)</f>
        <v>0</v>
      </c>
      <c r="H69" s="90" t="s">
        <v>27</v>
      </c>
      <c r="I69" s="91"/>
      <c r="J69" s="98"/>
      <c r="K69" s="90" t="s">
        <v>30</v>
      </c>
      <c r="L69" s="91"/>
      <c r="M69" s="98"/>
      <c r="N69" s="5"/>
      <c r="P69" s="83"/>
    </row>
    <row r="70" spans="1:16" ht="19.5" thickBot="1" x14ac:dyDescent="0.45">
      <c r="A70" s="5"/>
      <c r="B70" s="92" t="s">
        <v>31</v>
      </c>
      <c r="C70" s="93"/>
      <c r="D70" s="94"/>
      <c r="E70" s="1">
        <f>COUNTIF(E18:E67,0)</f>
        <v>0</v>
      </c>
      <c r="F70" s="1">
        <f>COUNTIF(F18:F67,0)</f>
        <v>0</v>
      </c>
      <c r="G70" s="80">
        <f>COUNTIF(G18:G67,0)</f>
        <v>0</v>
      </c>
      <c r="H70" s="60" t="e">
        <f>H68/H17</f>
        <v>#DIV/0!</v>
      </c>
      <c r="I70" s="61" t="e">
        <f t="shared" ref="I70" si="6">I68/I17</f>
        <v>#DIV/0!</v>
      </c>
      <c r="J70" s="62" t="e">
        <f>J68/J17</f>
        <v>#DIV/0!</v>
      </c>
      <c r="K70" s="52" t="e">
        <f>(H70-100%)*30/L68</f>
        <v>#DIV/0!</v>
      </c>
      <c r="L70" s="52" t="e">
        <f>(I70-100%)*30/L68</f>
        <v>#DIV/0!</v>
      </c>
      <c r="M70" s="53" t="e">
        <f>(J70-100%)*30/L68</f>
        <v>#DIV/0!</v>
      </c>
      <c r="N70" s="6"/>
      <c r="O70" s="2"/>
      <c r="P70" s="84"/>
    </row>
    <row r="71" spans="1:16" ht="19.5" thickBot="1" x14ac:dyDescent="0.45">
      <c r="B71" s="90" t="s">
        <v>3</v>
      </c>
      <c r="C71" s="91"/>
      <c r="D71" s="91"/>
      <c r="E71" s="63" t="e">
        <f t="shared" ref="E71:F71" si="7">E68/(E68+E69+E70)</f>
        <v>#DIV/0!</v>
      </c>
      <c r="F71" s="59" t="e">
        <f t="shared" si="7"/>
        <v>#DIV/0!</v>
      </c>
      <c r="G71" s="74" t="e">
        <f>G68/(G68+G69+G70)</f>
        <v>#DIV/0!</v>
      </c>
    </row>
    <row r="73" spans="1:16" x14ac:dyDescent="0.4">
      <c r="E73" s="58"/>
      <c r="F73" s="58"/>
      <c r="G73" s="80"/>
    </row>
  </sheetData>
  <mergeCells count="11">
    <mergeCell ref="B69:D69"/>
    <mergeCell ref="H69:J69"/>
    <mergeCell ref="K69:M69"/>
    <mergeCell ref="B70:D70"/>
    <mergeCell ref="B71:D71"/>
    <mergeCell ref="B68:D68"/>
    <mergeCell ref="H15:J15"/>
    <mergeCell ref="K15:M15"/>
    <mergeCell ref="N15:P15"/>
    <mergeCell ref="K17:M17"/>
    <mergeCell ref="N17:P17"/>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E44F-4802-4ED3-87C3-9F7BB7251657}">
  <dimension ref="A1:B400"/>
  <sheetViews>
    <sheetView topLeftCell="A397" workbookViewId="0">
      <selection activeCell="A401" sqref="A401:XFD412"/>
    </sheetView>
  </sheetViews>
  <sheetFormatPr defaultRowHeight="18.75" x14ac:dyDescent="0.4"/>
  <cols>
    <col min="1" max="1" width="3.375" customWidth="1"/>
    <col min="2" max="2" width="10.25" bestFit="1" customWidth="1"/>
  </cols>
  <sheetData>
    <row r="1" spans="1:2" x14ac:dyDescent="0.4">
      <c r="A1">
        <v>1</v>
      </c>
      <c r="B1" s="89">
        <v>44064</v>
      </c>
    </row>
    <row r="74" spans="1:2" x14ac:dyDescent="0.4">
      <c r="A74">
        <v>2</v>
      </c>
      <c r="B74" s="89">
        <v>44446</v>
      </c>
    </row>
    <row r="146" spans="1:2" x14ac:dyDescent="0.4">
      <c r="A146">
        <v>3</v>
      </c>
      <c r="B146" s="89">
        <v>44474</v>
      </c>
    </row>
    <row r="218" spans="1:1" x14ac:dyDescent="0.4">
      <c r="A218">
        <v>4</v>
      </c>
    </row>
    <row r="291" spans="1:1" x14ac:dyDescent="0.4">
      <c r="A291">
        <v>5</v>
      </c>
    </row>
    <row r="327" spans="2:2" x14ac:dyDescent="0.4">
      <c r="B327" t="s">
        <v>68</v>
      </c>
    </row>
    <row r="363" spans="2:2" x14ac:dyDescent="0.4">
      <c r="B363" t="s">
        <v>69</v>
      </c>
    </row>
    <row r="400" spans="1:1" x14ac:dyDescent="0.4">
      <c r="A400">
        <v>6</v>
      </c>
    </row>
  </sheetData>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tabSelected="1" zoomScale="145" zoomScaleSheetLayoutView="100" workbookViewId="0">
      <selection activeCell="A22" sqref="A22:J29"/>
    </sheetView>
  </sheetViews>
  <sheetFormatPr defaultColWidth="8.125" defaultRowHeight="13.5" x14ac:dyDescent="0.4"/>
  <cols>
    <col min="1" max="16384" width="8.125" style="43"/>
  </cols>
  <sheetData>
    <row r="1" spans="1:10" x14ac:dyDescent="0.4">
      <c r="A1" s="43" t="s">
        <v>23</v>
      </c>
    </row>
    <row r="2" spans="1:10" x14ac:dyDescent="0.4">
      <c r="A2" s="102" t="s">
        <v>63</v>
      </c>
      <c r="B2" s="103"/>
      <c r="C2" s="103"/>
      <c r="D2" s="103"/>
      <c r="E2" s="103"/>
      <c r="F2" s="103"/>
      <c r="G2" s="103"/>
      <c r="H2" s="103"/>
      <c r="I2" s="103"/>
      <c r="J2" s="103"/>
    </row>
    <row r="3" spans="1:10" x14ac:dyDescent="0.4">
      <c r="A3" s="103"/>
      <c r="B3" s="103"/>
      <c r="C3" s="103"/>
      <c r="D3" s="103"/>
      <c r="E3" s="103"/>
      <c r="F3" s="103"/>
      <c r="G3" s="103"/>
      <c r="H3" s="103"/>
      <c r="I3" s="103"/>
      <c r="J3" s="103"/>
    </row>
    <row r="4" spans="1:10" x14ac:dyDescent="0.4">
      <c r="A4" s="103"/>
      <c r="B4" s="103"/>
      <c r="C4" s="103"/>
      <c r="D4" s="103"/>
      <c r="E4" s="103"/>
      <c r="F4" s="103"/>
      <c r="G4" s="103"/>
      <c r="H4" s="103"/>
      <c r="I4" s="103"/>
      <c r="J4" s="103"/>
    </row>
    <row r="5" spans="1:10" x14ac:dyDescent="0.4">
      <c r="A5" s="103"/>
      <c r="B5" s="103"/>
      <c r="C5" s="103"/>
      <c r="D5" s="103"/>
      <c r="E5" s="103"/>
      <c r="F5" s="103"/>
      <c r="G5" s="103"/>
      <c r="H5" s="103"/>
      <c r="I5" s="103"/>
      <c r="J5" s="103"/>
    </row>
    <row r="6" spans="1:10" x14ac:dyDescent="0.4">
      <c r="A6" s="103"/>
      <c r="B6" s="103"/>
      <c r="C6" s="103"/>
      <c r="D6" s="103"/>
      <c r="E6" s="103"/>
      <c r="F6" s="103"/>
      <c r="G6" s="103"/>
      <c r="H6" s="103"/>
      <c r="I6" s="103"/>
      <c r="J6" s="103"/>
    </row>
    <row r="7" spans="1:10" x14ac:dyDescent="0.4">
      <c r="A7" s="103"/>
      <c r="B7" s="103"/>
      <c r="C7" s="103"/>
      <c r="D7" s="103"/>
      <c r="E7" s="103"/>
      <c r="F7" s="103"/>
      <c r="G7" s="103"/>
      <c r="H7" s="103"/>
      <c r="I7" s="103"/>
      <c r="J7" s="103"/>
    </row>
    <row r="8" spans="1:10" x14ac:dyDescent="0.4">
      <c r="A8" s="103"/>
      <c r="B8" s="103"/>
      <c r="C8" s="103"/>
      <c r="D8" s="103"/>
      <c r="E8" s="103"/>
      <c r="F8" s="103"/>
      <c r="G8" s="103"/>
      <c r="H8" s="103"/>
      <c r="I8" s="103"/>
      <c r="J8" s="103"/>
    </row>
    <row r="9" spans="1:10" x14ac:dyDescent="0.4">
      <c r="A9" s="103"/>
      <c r="B9" s="103"/>
      <c r="C9" s="103"/>
      <c r="D9" s="103"/>
      <c r="E9" s="103"/>
      <c r="F9" s="103"/>
      <c r="G9" s="103"/>
      <c r="H9" s="103"/>
      <c r="I9" s="103"/>
      <c r="J9" s="103"/>
    </row>
    <row r="11" spans="1:10" x14ac:dyDescent="0.4">
      <c r="A11" s="43" t="s">
        <v>24</v>
      </c>
    </row>
    <row r="12" spans="1:10" x14ac:dyDescent="0.4">
      <c r="A12" s="104" t="s">
        <v>75</v>
      </c>
      <c r="B12" s="105"/>
      <c r="C12" s="105"/>
      <c r="D12" s="105"/>
      <c r="E12" s="105"/>
      <c r="F12" s="105"/>
      <c r="G12" s="105"/>
      <c r="H12" s="105"/>
      <c r="I12" s="105"/>
      <c r="J12" s="105"/>
    </row>
    <row r="13" spans="1:10" x14ac:dyDescent="0.4">
      <c r="A13" s="105"/>
      <c r="B13" s="105"/>
      <c r="C13" s="105"/>
      <c r="D13" s="105"/>
      <c r="E13" s="105"/>
      <c r="F13" s="105"/>
      <c r="G13" s="105"/>
      <c r="H13" s="105"/>
      <c r="I13" s="105"/>
      <c r="J13" s="105"/>
    </row>
    <row r="14" spans="1:10" x14ac:dyDescent="0.4">
      <c r="A14" s="105"/>
      <c r="B14" s="105"/>
      <c r="C14" s="105"/>
      <c r="D14" s="105"/>
      <c r="E14" s="105"/>
      <c r="F14" s="105"/>
      <c r="G14" s="105"/>
      <c r="H14" s="105"/>
      <c r="I14" s="105"/>
      <c r="J14" s="105"/>
    </row>
    <row r="15" spans="1:10" x14ac:dyDescent="0.4">
      <c r="A15" s="105"/>
      <c r="B15" s="105"/>
      <c r="C15" s="105"/>
      <c r="D15" s="105"/>
      <c r="E15" s="105"/>
      <c r="F15" s="105"/>
      <c r="G15" s="105"/>
      <c r="H15" s="105"/>
      <c r="I15" s="105"/>
      <c r="J15" s="105"/>
    </row>
    <row r="16" spans="1:10" x14ac:dyDescent="0.4">
      <c r="A16" s="105"/>
      <c r="B16" s="105"/>
      <c r="C16" s="105"/>
      <c r="D16" s="105"/>
      <c r="E16" s="105"/>
      <c r="F16" s="105"/>
      <c r="G16" s="105"/>
      <c r="H16" s="105"/>
      <c r="I16" s="105"/>
      <c r="J16" s="105"/>
    </row>
    <row r="17" spans="1:10" x14ac:dyDescent="0.4">
      <c r="A17" s="105"/>
      <c r="B17" s="105"/>
      <c r="C17" s="105"/>
      <c r="D17" s="105"/>
      <c r="E17" s="105"/>
      <c r="F17" s="105"/>
      <c r="G17" s="105"/>
      <c r="H17" s="105"/>
      <c r="I17" s="105"/>
      <c r="J17" s="105"/>
    </row>
    <row r="18" spans="1:10" x14ac:dyDescent="0.4">
      <c r="A18" s="105"/>
      <c r="B18" s="105"/>
      <c r="C18" s="105"/>
      <c r="D18" s="105"/>
      <c r="E18" s="105"/>
      <c r="F18" s="105"/>
      <c r="G18" s="105"/>
      <c r="H18" s="105"/>
      <c r="I18" s="105"/>
      <c r="J18" s="105"/>
    </row>
    <row r="19" spans="1:10" x14ac:dyDescent="0.4">
      <c r="A19" s="105"/>
      <c r="B19" s="105"/>
      <c r="C19" s="105"/>
      <c r="D19" s="105"/>
      <c r="E19" s="105"/>
      <c r="F19" s="105"/>
      <c r="G19" s="105"/>
      <c r="H19" s="105"/>
      <c r="I19" s="105"/>
      <c r="J19" s="105"/>
    </row>
    <row r="21" spans="1:10" x14ac:dyDescent="0.4">
      <c r="A21" s="43" t="s">
        <v>25</v>
      </c>
    </row>
    <row r="22" spans="1:10" x14ac:dyDescent="0.4">
      <c r="A22" s="104" t="s">
        <v>74</v>
      </c>
      <c r="B22" s="104"/>
      <c r="C22" s="104"/>
      <c r="D22" s="104"/>
      <c r="E22" s="104"/>
      <c r="F22" s="104"/>
      <c r="G22" s="104"/>
      <c r="H22" s="104"/>
      <c r="I22" s="104"/>
      <c r="J22" s="104"/>
    </row>
    <row r="23" spans="1:10" x14ac:dyDescent="0.4">
      <c r="A23" s="104"/>
      <c r="B23" s="104"/>
      <c r="C23" s="104"/>
      <c r="D23" s="104"/>
      <c r="E23" s="104"/>
      <c r="F23" s="104"/>
      <c r="G23" s="104"/>
      <c r="H23" s="104"/>
      <c r="I23" s="104"/>
      <c r="J23" s="104"/>
    </row>
    <row r="24" spans="1:10" x14ac:dyDescent="0.4">
      <c r="A24" s="104"/>
      <c r="B24" s="104"/>
      <c r="C24" s="104"/>
      <c r="D24" s="104"/>
      <c r="E24" s="104"/>
      <c r="F24" s="104"/>
      <c r="G24" s="104"/>
      <c r="H24" s="104"/>
      <c r="I24" s="104"/>
      <c r="J24" s="104"/>
    </row>
    <row r="25" spans="1:10" x14ac:dyDescent="0.4">
      <c r="A25" s="104"/>
      <c r="B25" s="104"/>
      <c r="C25" s="104"/>
      <c r="D25" s="104"/>
      <c r="E25" s="104"/>
      <c r="F25" s="104"/>
      <c r="G25" s="104"/>
      <c r="H25" s="104"/>
      <c r="I25" s="104"/>
      <c r="J25" s="104"/>
    </row>
    <row r="26" spans="1:10" x14ac:dyDescent="0.4">
      <c r="A26" s="104"/>
      <c r="B26" s="104"/>
      <c r="C26" s="104"/>
      <c r="D26" s="104"/>
      <c r="E26" s="104"/>
      <c r="F26" s="104"/>
      <c r="G26" s="104"/>
      <c r="H26" s="104"/>
      <c r="I26" s="104"/>
      <c r="J26" s="104"/>
    </row>
    <row r="27" spans="1:10" x14ac:dyDescent="0.4">
      <c r="A27" s="104"/>
      <c r="B27" s="104"/>
      <c r="C27" s="104"/>
      <c r="D27" s="104"/>
      <c r="E27" s="104"/>
      <c r="F27" s="104"/>
      <c r="G27" s="104"/>
      <c r="H27" s="104"/>
      <c r="I27" s="104"/>
      <c r="J27" s="104"/>
    </row>
    <row r="28" spans="1:10" x14ac:dyDescent="0.4">
      <c r="A28" s="104"/>
      <c r="B28" s="104"/>
      <c r="C28" s="104"/>
      <c r="D28" s="104"/>
      <c r="E28" s="104"/>
      <c r="F28" s="104"/>
      <c r="G28" s="104"/>
      <c r="H28" s="104"/>
      <c r="I28" s="104"/>
      <c r="J28" s="104"/>
    </row>
    <row r="29" spans="1:10" x14ac:dyDescent="0.4">
      <c r="A29" s="104"/>
      <c r="B29" s="104"/>
      <c r="C29" s="104"/>
      <c r="D29" s="104"/>
      <c r="E29" s="104"/>
      <c r="F29" s="104"/>
      <c r="G29" s="104"/>
      <c r="H29" s="104"/>
      <c r="I29" s="104"/>
      <c r="J29" s="104"/>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F4" sqref="F4"/>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23" t="s">
        <v>12</v>
      </c>
      <c r="B1" s="24"/>
      <c r="C1" s="25"/>
      <c r="D1" s="26"/>
      <c r="E1" s="25"/>
      <c r="F1" s="26"/>
      <c r="G1" s="25"/>
      <c r="H1" s="26"/>
    </row>
    <row r="2" spans="1:8" x14ac:dyDescent="0.4">
      <c r="A2" s="27"/>
      <c r="B2" s="25"/>
      <c r="C2" s="25"/>
      <c r="D2" s="26"/>
      <c r="E2" s="25"/>
      <c r="F2" s="26"/>
      <c r="G2" s="25"/>
      <c r="H2" s="26"/>
    </row>
    <row r="3" spans="1:8" x14ac:dyDescent="0.4">
      <c r="A3" s="28" t="s">
        <v>13</v>
      </c>
      <c r="B3" s="28" t="s">
        <v>14</v>
      </c>
      <c r="C3" s="28" t="s">
        <v>15</v>
      </c>
      <c r="D3" s="29" t="s">
        <v>16</v>
      </c>
      <c r="E3" s="28" t="s">
        <v>17</v>
      </c>
      <c r="F3" s="29" t="s">
        <v>16</v>
      </c>
      <c r="G3" s="28" t="s">
        <v>18</v>
      </c>
      <c r="H3" s="29" t="s">
        <v>16</v>
      </c>
    </row>
    <row r="4" spans="1:8" x14ac:dyDescent="0.4">
      <c r="A4" s="30" t="s">
        <v>19</v>
      </c>
      <c r="B4" s="30" t="s">
        <v>20</v>
      </c>
      <c r="C4" s="30"/>
      <c r="D4" s="31"/>
      <c r="E4" s="30"/>
      <c r="F4" s="31"/>
      <c r="G4" s="30"/>
      <c r="H4" s="31"/>
    </row>
    <row r="5" spans="1:8" x14ac:dyDescent="0.4">
      <c r="A5" s="30" t="s">
        <v>19</v>
      </c>
      <c r="B5" s="30"/>
      <c r="C5" s="30"/>
      <c r="D5" s="31"/>
      <c r="E5" s="30"/>
      <c r="F5" s="32"/>
      <c r="G5" s="30"/>
      <c r="H5" s="32"/>
    </row>
    <row r="6" spans="1:8" x14ac:dyDescent="0.4">
      <c r="A6" s="30" t="s">
        <v>19</v>
      </c>
      <c r="B6" s="30"/>
      <c r="C6" s="30"/>
      <c r="D6" s="32"/>
      <c r="E6" s="30"/>
      <c r="F6" s="32"/>
      <c r="G6" s="30"/>
      <c r="H6" s="32"/>
    </row>
    <row r="7" spans="1:8" x14ac:dyDescent="0.4">
      <c r="A7" s="30" t="s">
        <v>19</v>
      </c>
      <c r="B7" s="30"/>
      <c r="C7" s="30"/>
      <c r="D7" s="32"/>
      <c r="E7" s="30"/>
      <c r="F7" s="32"/>
      <c r="G7" s="30"/>
      <c r="H7" s="32"/>
    </row>
    <row r="8" spans="1:8" x14ac:dyDescent="0.4">
      <c r="A8" s="30" t="s">
        <v>19</v>
      </c>
      <c r="B8" s="30"/>
      <c r="C8" s="30"/>
      <c r="D8" s="32"/>
      <c r="E8" s="30"/>
      <c r="F8" s="32"/>
      <c r="G8" s="30"/>
      <c r="H8" s="32"/>
    </row>
    <row r="9" spans="1:8" x14ac:dyDescent="0.4">
      <c r="A9" s="30" t="s">
        <v>19</v>
      </c>
      <c r="B9" s="30"/>
      <c r="C9" s="30"/>
      <c r="D9" s="32"/>
      <c r="E9" s="30"/>
      <c r="F9" s="32"/>
      <c r="G9" s="30"/>
      <c r="H9" s="32"/>
    </row>
    <row r="10" spans="1:8" x14ac:dyDescent="0.4">
      <c r="A10" s="30" t="s">
        <v>19</v>
      </c>
      <c r="B10" s="30"/>
      <c r="C10" s="30"/>
      <c r="D10" s="32"/>
      <c r="E10" s="30"/>
      <c r="F10" s="32"/>
      <c r="G10" s="30"/>
      <c r="H10" s="32"/>
    </row>
    <row r="11" spans="1:8" x14ac:dyDescent="0.4">
      <c r="A11" s="30" t="s">
        <v>19</v>
      </c>
      <c r="B11" s="30"/>
      <c r="C11" s="30"/>
      <c r="D11" s="32"/>
      <c r="E11" s="30"/>
      <c r="F11" s="32"/>
      <c r="G11" s="30"/>
      <c r="H11" s="32"/>
    </row>
    <row r="12" spans="1:8" x14ac:dyDescent="0.4">
      <c r="A12" s="27"/>
      <c r="B12" s="25"/>
      <c r="C12" s="25"/>
      <c r="D12" s="26"/>
      <c r="E12" s="25"/>
      <c r="F12" s="26"/>
      <c r="G12" s="25"/>
      <c r="H12" s="26"/>
    </row>
  </sheetData>
  <phoneticPr fontId="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E75B0-0CF4-428D-BFEB-A19CE214C902}">
  <dimension ref="A2:A12"/>
  <sheetViews>
    <sheetView workbookViewId="0">
      <selection activeCell="S14" sqref="S14"/>
    </sheetView>
  </sheetViews>
  <sheetFormatPr defaultRowHeight="18.75" x14ac:dyDescent="0.4"/>
  <sheetData>
    <row r="2" spans="1:1" x14ac:dyDescent="0.4">
      <c r="A2" s="86" t="s">
        <v>39</v>
      </c>
    </row>
    <row r="3" spans="1:1" x14ac:dyDescent="0.4">
      <c r="A3" s="86" t="s">
        <v>48</v>
      </c>
    </row>
    <row r="4" spans="1:1" x14ac:dyDescent="0.4">
      <c r="A4" s="86" t="s">
        <v>49</v>
      </c>
    </row>
    <row r="5" spans="1:1" x14ac:dyDescent="0.4">
      <c r="A5" s="86" t="s">
        <v>50</v>
      </c>
    </row>
    <row r="6" spans="1:1" x14ac:dyDescent="0.4">
      <c r="A6" s="86" t="s">
        <v>51</v>
      </c>
    </row>
    <row r="7" spans="1:1" x14ac:dyDescent="0.4">
      <c r="A7" s="86" t="s">
        <v>52</v>
      </c>
    </row>
    <row r="8" spans="1:1" x14ac:dyDescent="0.4">
      <c r="A8" s="86"/>
    </row>
    <row r="9" spans="1:1" x14ac:dyDescent="0.4">
      <c r="A9" s="86" t="s">
        <v>43</v>
      </c>
    </row>
    <row r="10" spans="1:1" x14ac:dyDescent="0.4">
      <c r="A10" s="86" t="s">
        <v>42</v>
      </c>
    </row>
    <row r="11" spans="1:1" x14ac:dyDescent="0.4">
      <c r="A11" s="86" t="s">
        <v>53</v>
      </c>
    </row>
    <row r="12" spans="1:1" x14ac:dyDescent="0.4">
      <c r="A12" s="87"/>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検証シート_日足</vt:lpstr>
      <vt:lpstr>画像_日足</vt:lpstr>
      <vt:lpstr>検証シート_H4</vt:lpstr>
      <vt:lpstr>画像_H4</vt:lpstr>
      <vt:lpstr>気づき</vt:lpstr>
      <vt:lpstr>検証終了通貨</vt:lpstr>
      <vt:lpstr>検証ルール</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作成者</cp:lastModifiedBy>
  <dcterms:created xsi:type="dcterms:W3CDTF">2020-09-18T03:10:57Z</dcterms:created>
  <dcterms:modified xsi:type="dcterms:W3CDTF">2023-09-26T07:36:37Z</dcterms:modified>
</cp:coreProperties>
</file>