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aki20\Desktop\"/>
    </mc:Choice>
  </mc:AlternateContent>
  <xr:revisionPtr revIDLastSave="0" documentId="13_ncr:1_{BF88F075-F7E2-4C69-8533-F0BB6F42269B}" xr6:coauthVersionLast="47" xr6:coauthVersionMax="47" xr10:uidLastSave="{00000000-0000-0000-0000-000000000000}"/>
  <bookViews>
    <workbookView xWindow="375" yWindow="900" windowWidth="29100" windowHeight="11670" activeTab="3" xr2:uid="{00000000-000D-0000-FFFF-FFFF00000000}"/>
  </bookViews>
  <sheets>
    <sheet name="ルール＆合計" sheetId="1" r:id="rId1"/>
    <sheet name="2023年9月" sheetId="6" r:id="rId2"/>
    <sheet name="画像" sheetId="7" r:id="rId3"/>
    <sheet name="気づき" sheetId="9" r:id="rId4"/>
    <sheet name="Sheet1" sheetId="11" r:id="rId5"/>
  </sheets>
  <calcPr calcId="191029"/>
</workbook>
</file>

<file path=xl/calcChain.xml><?xml version="1.0" encoding="utf-8"?>
<calcChain xmlns="http://schemas.openxmlformats.org/spreadsheetml/2006/main">
  <c r="Q3" i="6" l="1"/>
  <c r="Q4" i="6"/>
  <c r="Q5" i="6"/>
  <c r="Q2" i="6"/>
  <c r="G54" i="6"/>
  <c r="H54" i="6"/>
  <c r="I54" i="6"/>
  <c r="J63" i="6"/>
  <c r="D8" i="1"/>
  <c r="G8" i="1"/>
  <c r="G17" i="1" s="1"/>
  <c r="H8" i="1"/>
  <c r="H17" i="1"/>
  <c r="I8" i="1"/>
  <c r="J8" i="1"/>
  <c r="J17" i="1" s="1"/>
  <c r="L8" i="1"/>
  <c r="L17" i="1" s="1"/>
  <c r="D9" i="1"/>
  <c r="G9" i="1"/>
  <c r="H9" i="1" s="1"/>
  <c r="I9" i="1"/>
  <c r="J9" i="1"/>
  <c r="K9" i="1" s="1"/>
  <c r="L9" i="1"/>
  <c r="D10" i="1"/>
  <c r="G10" i="1"/>
  <c r="H10" i="1" s="1"/>
  <c r="I10" i="1"/>
  <c r="J10" i="1"/>
  <c r="K10" i="1"/>
  <c r="L10" i="1"/>
  <c r="D11" i="1"/>
  <c r="G11" i="1"/>
  <c r="H11" i="1"/>
  <c r="I11" i="1"/>
  <c r="J11" i="1"/>
  <c r="K11" i="1"/>
  <c r="L11" i="1"/>
  <c r="D12" i="1"/>
  <c r="G12" i="1"/>
  <c r="H12" i="1"/>
  <c r="I12" i="1"/>
  <c r="K12" i="1" s="1"/>
  <c r="J12" i="1"/>
  <c r="L12" i="1"/>
  <c r="D13" i="1"/>
  <c r="G13" i="1"/>
  <c r="H13" i="1"/>
  <c r="I13" i="1"/>
  <c r="K13" i="1"/>
  <c r="J13" i="1"/>
  <c r="L13" i="1"/>
  <c r="D14" i="1"/>
  <c r="G14" i="1"/>
  <c r="H14" i="1" s="1"/>
  <c r="I14" i="1"/>
  <c r="J14" i="1"/>
  <c r="K14" i="1"/>
  <c r="L14" i="1"/>
  <c r="D15" i="1"/>
  <c r="G15" i="1"/>
  <c r="H15" i="1"/>
  <c r="I15" i="1"/>
  <c r="J15" i="1"/>
  <c r="K15" i="1"/>
  <c r="L15" i="1"/>
  <c r="D16" i="1"/>
  <c r="G16" i="1"/>
  <c r="H16" i="1"/>
  <c r="I16" i="1"/>
  <c r="K16" i="1" s="1"/>
  <c r="J16" i="1"/>
  <c r="L16" i="1"/>
  <c r="B17" i="1"/>
  <c r="C17" i="1"/>
  <c r="E17" i="1"/>
  <c r="F17" i="1"/>
  <c r="K8" i="1" l="1"/>
  <c r="K17" i="1" s="1"/>
  <c r="D17" i="1"/>
  <c r="B3" i="1" s="1"/>
  <c r="G3" i="1" s="1"/>
  <c r="I17" i="1"/>
  <c r="I3" i="1" l="1"/>
</calcChain>
</file>

<file path=xl/sharedStrings.xml><?xml version="1.0" encoding="utf-8"?>
<sst xmlns="http://schemas.openxmlformats.org/spreadsheetml/2006/main" count="265" uniqueCount="201">
  <si>
    <t>※入力</t>
  </si>
  <si>
    <t>初期資金</t>
  </si>
  <si>
    <t>スタート日</t>
  </si>
  <si>
    <t>現在資金</t>
  </si>
  <si>
    <t>損切り</t>
  </si>
  <si>
    <t>資金増減</t>
  </si>
  <si>
    <t>トータル集計</t>
  </si>
  <si>
    <t>集計</t>
  </si>
  <si>
    <t>利益合計</t>
  </si>
  <si>
    <t>損失合計</t>
  </si>
  <si>
    <t>損益</t>
  </si>
  <si>
    <t>利益トレード
回数</t>
  </si>
  <si>
    <t>損失トレード
回数</t>
  </si>
  <si>
    <t>総トレード
回数</t>
  </si>
  <si>
    <t>勝率</t>
  </si>
  <si>
    <t>平均利益</t>
  </si>
  <si>
    <t>平均損失</t>
  </si>
  <si>
    <t>平均利益
/平均損失</t>
  </si>
  <si>
    <t>総利益
/総損失(PF)</t>
  </si>
  <si>
    <t>※リスクリワードレシオ</t>
  </si>
  <si>
    <t>※プロフィットファクター</t>
  </si>
  <si>
    <t>通貨ペア</t>
  </si>
  <si>
    <t>売買</t>
  </si>
  <si>
    <t>数量</t>
  </si>
  <si>
    <t>エントリー手法</t>
  </si>
  <si>
    <t>時間足</t>
  </si>
  <si>
    <t>エントリー日時</t>
  </si>
  <si>
    <t>エントリー価格</t>
  </si>
  <si>
    <t>決済時間足</t>
  </si>
  <si>
    <t>決済日時</t>
  </si>
  <si>
    <t>決済価格</t>
  </si>
  <si>
    <t>決済手法</t>
  </si>
  <si>
    <t>結果</t>
  </si>
  <si>
    <t>利益pips</t>
  </si>
  <si>
    <t>損失pips</t>
  </si>
  <si>
    <t>金額　</t>
  </si>
  <si>
    <t>買い</t>
  </si>
  <si>
    <t>PB</t>
  </si>
  <si>
    <t>60分</t>
  </si>
  <si>
    <t>合計</t>
  </si>
  <si>
    <t>トレード詳細データ</t>
  </si>
  <si>
    <t>通貨ペア別エントリー回数</t>
  </si>
  <si>
    <t>Buy</t>
  </si>
  <si>
    <t>Sell</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</si>
  <si>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</si>
  <si>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</si>
  <si>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</si>
  <si>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</si>
  <si>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</si>
  <si>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</si>
  <si>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</si>
  <si>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</si>
  <si>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</si>
  <si>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</si>
  <si>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</si>
  <si>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最大連勝数</t>
  </si>
  <si>
    <t>最大連敗数</t>
  </si>
  <si>
    <t>最大DD(pips)</t>
  </si>
  <si>
    <t>エントリー手法別エントリー回数</t>
  </si>
  <si>
    <t>損益pips</t>
  </si>
  <si>
    <t>リベンジャーズ</t>
  </si>
  <si>
    <t>PAリベンジャーズ</t>
  </si>
  <si>
    <t>TJK</t>
  </si>
  <si>
    <t>HIS +1010</t>
  </si>
  <si>
    <t>RF +1010</t>
  </si>
  <si>
    <t>１．今、のあなたの現状を書いてください。</t>
  </si>
  <si>
    <t>（投資歴はどれくらいなのか、現状は勝てているのか負けているか？など）</t>
  </si>
  <si>
    <t>気づき：</t>
  </si>
  <si>
    <t>CHFJPY</t>
    <phoneticPr fontId="13"/>
  </si>
  <si>
    <t>CHF/JPY</t>
    <phoneticPr fontId="13"/>
  </si>
  <si>
    <t>8,000通貨</t>
    <phoneticPr fontId="13"/>
  </si>
  <si>
    <t>AUDJPY</t>
    <phoneticPr fontId="13"/>
  </si>
  <si>
    <t>7,000通貨</t>
    <phoneticPr fontId="13"/>
  </si>
  <si>
    <t>AUDUSD</t>
    <phoneticPr fontId="13"/>
  </si>
  <si>
    <t>AUD/JPY</t>
    <phoneticPr fontId="13"/>
  </si>
  <si>
    <t>EUR/USD</t>
    <phoneticPr fontId="13"/>
  </si>
  <si>
    <t>AUD/USD</t>
    <phoneticPr fontId="13"/>
  </si>
  <si>
    <t>14,000通貨</t>
    <rPh sb="6" eb="8">
      <t>ツウカ</t>
    </rPh>
    <phoneticPr fontId="13"/>
  </si>
  <si>
    <t>Titan FX Limited</t>
  </si>
  <si>
    <t>Account: 20613364</t>
  </si>
  <si>
    <t>Name: Akiko Nakabayashi</t>
  </si>
  <si>
    <t>Currency: JPY</t>
  </si>
  <si>
    <t xml:space="preserve">Leverage: </t>
  </si>
  <si>
    <t>2023 September 28, 20:06</t>
  </si>
  <si>
    <t>Closed Transactions:</t>
  </si>
  <si>
    <t>Ticket</t>
  </si>
  <si>
    <t>Open Time</t>
  </si>
  <si>
    <t>Type</t>
  </si>
  <si>
    <t>Size</t>
  </si>
  <si>
    <t>Item</t>
  </si>
  <si>
    <t>Price</t>
  </si>
  <si>
    <t>S / L</t>
  </si>
  <si>
    <t>T / P</t>
  </si>
  <si>
    <t>Close Time</t>
  </si>
  <si>
    <t>Commission</t>
  </si>
  <si>
    <t>Taxes</t>
  </si>
  <si>
    <t>Swap</t>
  </si>
  <si>
    <t>Profit</t>
  </si>
  <si>
    <t>2023.09.28 08:54:10</t>
  </si>
  <si>
    <t>buy</t>
  </si>
  <si>
    <t>audusd</t>
  </si>
  <si>
    <t>2023.09.28 14:02:48</t>
  </si>
  <si>
    <t>3 617</t>
  </si>
  <si>
    <t>2023.09.21 17:06:44</t>
  </si>
  <si>
    <t>sell</t>
  </si>
  <si>
    <t>eurusd</t>
  </si>
  <si>
    <t>2023.09.21 17:21:42</t>
  </si>
  <si>
    <t>-3 174</t>
  </si>
  <si>
    <t>2023.09.13 17:27:47</t>
  </si>
  <si>
    <t>audjpy</t>
  </si>
  <si>
    <t>2023.09.15 05:46:14</t>
  </si>
  <si>
    <t>4 690</t>
  </si>
  <si>
    <t>2023.09.06 11:32:08</t>
  </si>
  <si>
    <t>chfjpy</t>
  </si>
  <si>
    <t>2023.09.06 17:07:52</t>
  </si>
  <si>
    <t>4 872</t>
  </si>
  <si>
    <t>2023.08.31 03:49:07</t>
  </si>
  <si>
    <t>balance</t>
  </si>
  <si>
    <t>Deposit</t>
  </si>
  <si>
    <t>100 000</t>
  </si>
  <si>
    <t>10 005</t>
  </si>
  <si>
    <t>Closed P/L:</t>
  </si>
  <si>
    <t>9 900</t>
  </si>
  <si>
    <t>Open Trades:</t>
  </si>
  <si>
    <t>No transactions</t>
  </si>
  <si>
    <t>Floating P/L:</t>
  </si>
  <si>
    <t>Working Orders:</t>
  </si>
  <si>
    <t>Market Price</t>
  </si>
  <si>
    <t>Summary:</t>
  </si>
  <si>
    <t>Deposit/Withdrawal:</t>
  </si>
  <si>
    <t>Credit Facility:</t>
  </si>
  <si>
    <t>Closed Trade P/L:</t>
  </si>
  <si>
    <t>Margin:</t>
  </si>
  <si>
    <t>Balance:</t>
  </si>
  <si>
    <t>109 900</t>
  </si>
  <si>
    <t>Equity:</t>
  </si>
  <si>
    <t>Free Margin:</t>
  </si>
  <si>
    <t>Details:</t>
  </si>
  <si>
    <t>Gross Profit:</t>
  </si>
  <si>
    <t>13 139</t>
  </si>
  <si>
    <t>Gross Loss:</t>
  </si>
  <si>
    <t>3 239</t>
  </si>
  <si>
    <t>Total Net Profit:</t>
  </si>
  <si>
    <t>Profit Factor:</t>
  </si>
  <si>
    <t>Expected Payoff:</t>
  </si>
  <si>
    <t>Absolute Drawdown:</t>
  </si>
  <si>
    <t>Maximal Drawdown:</t>
  </si>
  <si>
    <t>3 239 (2.95%)</t>
  </si>
  <si>
    <t>Relative Drawdown:</t>
  </si>
  <si>
    <t>2.95% (3 239)</t>
  </si>
  <si>
    <t>Total Trades:</t>
  </si>
  <si>
    <t>Short Positions (won %):</t>
  </si>
  <si>
    <t>2 (50.00%)</t>
  </si>
  <si>
    <t>Long Positions (won %):</t>
  </si>
  <si>
    <t>2 (100.00%)</t>
  </si>
  <si>
    <t>Profit Trades (% of total):</t>
  </si>
  <si>
    <t>3 (75.00%)</t>
  </si>
  <si>
    <t>Loss trades (% of total):</t>
  </si>
  <si>
    <t>1 (25.00%)</t>
  </si>
  <si>
    <t>Largest</t>
  </si>
  <si>
    <t>profit trade:</t>
  </si>
  <si>
    <t>4 814</t>
  </si>
  <si>
    <t>loss trade:</t>
  </si>
  <si>
    <t>-3 239</t>
  </si>
  <si>
    <t>Average</t>
  </si>
  <si>
    <t>4 380</t>
  </si>
  <si>
    <t>Maximum</t>
  </si>
  <si>
    <t>consecutive wins ($):</t>
  </si>
  <si>
    <t>2 (9 623)</t>
  </si>
  <si>
    <t>consecutive losses ($):</t>
  </si>
  <si>
    <t>1 (-3 239)</t>
  </si>
  <si>
    <t>Maximal</t>
  </si>
  <si>
    <t>consecutive profit (count):</t>
  </si>
  <si>
    <t>9 623 (2)</t>
  </si>
  <si>
    <t>consecutive loss (count):</t>
  </si>
  <si>
    <t>-3 239 (1)</t>
  </si>
  <si>
    <t>consecutive wins:</t>
  </si>
  <si>
    <t>consecutive losses:</t>
  </si>
  <si>
    <t xml:space="preserve">継続的に勝つことができない状況を打開したくてCMAに入りました。
</t>
    <rPh sb="0" eb="3">
      <t>ケイゾクテキ</t>
    </rPh>
    <rPh sb="4" eb="5">
      <t>カ</t>
    </rPh>
    <rPh sb="13" eb="15">
      <t>ジョウキョウ</t>
    </rPh>
    <rPh sb="16" eb="18">
      <t>ダカイ</t>
    </rPh>
    <rPh sb="26" eb="27">
      <t>ハイ</t>
    </rPh>
    <phoneticPr fontId="13"/>
  </si>
  <si>
    <t>コンスタントに利益を積み重ねていけるようになりたいと勉強中です。</t>
    <phoneticPr fontId="13"/>
  </si>
  <si>
    <t>検証の大切さを改めて感じました。</t>
    <rPh sb="0" eb="2">
      <t>ケンショウ</t>
    </rPh>
    <rPh sb="3" eb="5">
      <t>タイセツ</t>
    </rPh>
    <rPh sb="7" eb="8">
      <t>アラタ</t>
    </rPh>
    <rPh sb="10" eb="11">
      <t>カン</t>
    </rPh>
    <phoneticPr fontId="13"/>
  </si>
  <si>
    <t>9,000通貨</t>
    <phoneticPr fontId="13"/>
  </si>
  <si>
    <t>2023.9.6  17:32:08</t>
    <phoneticPr fontId="13"/>
  </si>
  <si>
    <t>2023.9.6  23:07:52</t>
    <phoneticPr fontId="13"/>
  </si>
  <si>
    <t>2023.9.13  23:27:47</t>
    <phoneticPr fontId="13"/>
  </si>
  <si>
    <t>2023.9.21  23:06:44</t>
    <phoneticPr fontId="13"/>
  </si>
  <si>
    <t>2023.9.28  14:54:10</t>
    <phoneticPr fontId="13"/>
  </si>
  <si>
    <t>2023.9.15  11:46:14</t>
    <phoneticPr fontId="13"/>
  </si>
  <si>
    <t>2023.9.21  23:21:42</t>
    <phoneticPr fontId="13"/>
  </si>
  <si>
    <t>2023.9.28  20:02:48</t>
    <phoneticPr fontId="13"/>
  </si>
  <si>
    <t>手数料</t>
    <rPh sb="0" eb="3">
      <t>テスウリョウ</t>
    </rPh>
    <phoneticPr fontId="13"/>
  </si>
  <si>
    <t>Fibo -1.5</t>
    <phoneticPr fontId="13"/>
  </si>
  <si>
    <t>売り</t>
    <rPh sb="0" eb="1">
      <t>ウ</t>
    </rPh>
    <phoneticPr fontId="13"/>
  </si>
  <si>
    <t>勝ち</t>
  </si>
  <si>
    <t>勝ち</t>
    <rPh sb="0" eb="1">
      <t>カ</t>
    </rPh>
    <phoneticPr fontId="13"/>
  </si>
  <si>
    <t>負け</t>
    <rPh sb="0" eb="1">
      <t>マ</t>
    </rPh>
    <phoneticPr fontId="13"/>
  </si>
  <si>
    <t>-23.9</t>
    <phoneticPr fontId="13"/>
  </si>
  <si>
    <t>損益</t>
    <rPh sb="0" eb="2">
      <t>ソンエキ</t>
    </rPh>
    <phoneticPr fontId="13"/>
  </si>
  <si>
    <t>合計</t>
    <phoneticPr fontId="13"/>
  </si>
  <si>
    <t>EURUSD</t>
    <phoneticPr fontId="13"/>
  </si>
  <si>
    <t>PBに基づいてトレードすると、pips数に振り回されずにトレードできることを実感しました。</t>
    <rPh sb="3" eb="4">
      <t>モト</t>
    </rPh>
    <rPh sb="19" eb="20">
      <t>スウ</t>
    </rPh>
    <rPh sb="21" eb="22">
      <t>フ</t>
    </rPh>
    <rPh sb="23" eb="24">
      <t>マワ</t>
    </rPh>
    <rPh sb="38" eb="40">
      <t>ジッカン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</si>
</sst>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176" formatCode="0.00_ ;[Red]\-0.00\ "/>
    <numFmt numFmtId="177" formatCode="0.00_ "/>
    <numFmt numFmtId="178" formatCode="0.0_);[Red]\(0.0\)"/>
    <numFmt numFmtId="179" formatCode="m/d;@"/>
    <numFmt numFmtId="180" formatCode="&quot;¥&quot;#,##0_);[Red]\(&quot;¥&quot;#,##0\)"/>
    <numFmt numFmtId="181" formatCode="0_);[Red]\(0\)"/>
    <numFmt numFmtId="182" formatCode="#,##0_ ;[Red]\-#,##0\ "/>
    <numFmt numFmtId="183" formatCode="0.0%"/>
    <numFmt numFmtId="184" formatCode="yyyy/m/d;@"/>
    <numFmt numFmtId="185" formatCode="0.00000"/>
    <numFmt numFmtId="186" formatCode="0.000"/>
    <numFmt numFmtId="191" formatCode="#,##0_ "/>
  </numFmts>
  <fonts count="18">
    <font>
      <sz val="11"/>
      <color indexed="8"/>
      <name val="ＭＳ Ｐゴシック"/>
      <family val="3"/>
      <charset val="128"/>
    </font>
    <font>
      <sz val="11"/>
      <name val="ＭＳ Ｐゴシック"/>
      <family val="3"/>
      <charset val="128"/>
    </font>
    <font>
      <sz val="11"/>
      <color indexed="10"/>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2"/>
      <color indexed="8"/>
      <name val="ＭＳ Ｐゴシック"/>
      <family val="3"/>
      <charset val="128"/>
    </font>
    <font>
      <sz val="12"/>
      <color indexed="8"/>
      <name val="ＭＳ Ｐゴシック"/>
      <family val="3"/>
      <charset val="128"/>
    </font>
    <font>
      <sz val="12"/>
      <name val="MS PGothic"/>
      <family val="3"/>
      <charset val="128"/>
    </font>
    <font>
      <sz val="9"/>
      <name val="ＭＳ Ｐゴシック"/>
      <family val="3"/>
      <charset val="128"/>
    </font>
    <font>
      <b/>
      <sz val="12"/>
      <name val="ＭＳ Ｐゴシック"/>
      <family val="3"/>
      <charset val="128"/>
    </font>
    <font>
      <sz val="12"/>
      <name val="ＭＳ Ｐゴシック"/>
      <family val="3"/>
      <charset val="128"/>
    </font>
    <font>
      <sz val="11"/>
      <color indexed="8"/>
      <name val="ＭＳ Ｐゴシック"/>
      <family val="3"/>
      <charset val="128"/>
    </font>
    <font>
      <sz val="6"/>
      <name val="ＭＳ Ｐゴシック"/>
      <family val="3"/>
      <charset val="128"/>
    </font>
    <font>
      <b/>
      <sz val="20"/>
      <color indexed="8"/>
      <name val="Times New Roman"/>
      <family val="1"/>
    </font>
    <font>
      <sz val="1"/>
      <color indexed="8"/>
      <name val="Arial"/>
      <family val="2"/>
    </font>
    <font>
      <sz val="11"/>
      <color rgb="FFFF0000"/>
      <name val="ＭＳ Ｐゴシック"/>
      <family val="3"/>
      <charset val="128"/>
    </font>
    <font>
      <sz val="11"/>
      <color rgb="FF0070C0"/>
      <name val="ＭＳ Ｐゴシック"/>
      <family val="3"/>
      <charset val="128"/>
    </font>
  </fonts>
  <fills count="9">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C0C0C0"/>
        <bgColor indexed="64"/>
      </patternFill>
    </fill>
    <fill>
      <patternFill patternType="solid">
        <fgColor rgb="FFE0E0E0"/>
        <bgColor indexed="64"/>
      </patternFill>
    </fill>
  </fills>
  <borders count="65">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0"/>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5"/>
      </right>
      <top style="medium">
        <color indexed="64"/>
      </top>
      <bottom/>
      <diagonal/>
    </border>
    <border>
      <left style="dotted">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dotted">
        <color indexed="64"/>
      </left>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0"/>
      </bottom>
      <diagonal/>
    </border>
    <border>
      <left style="dashed">
        <color indexed="64"/>
      </left>
      <right style="dashed">
        <color indexed="64"/>
      </right>
      <top style="thin">
        <color indexed="64"/>
      </top>
      <bottom style="double">
        <color indexed="60"/>
      </bottom>
      <diagonal/>
    </border>
    <border>
      <left/>
      <right style="thin">
        <color indexed="64"/>
      </right>
      <top style="thin">
        <color indexed="64"/>
      </top>
      <bottom style="double">
        <color indexed="60"/>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double">
        <color indexed="60"/>
      </top>
      <bottom style="thin">
        <color indexed="64"/>
      </bottom>
      <diagonal/>
    </border>
    <border>
      <left style="dashed">
        <color indexed="64"/>
      </left>
      <right style="thin">
        <color indexed="64"/>
      </right>
      <top style="double">
        <color indexed="60"/>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medium">
        <color indexed="60"/>
      </left>
      <right style="medium">
        <color indexed="60"/>
      </right>
      <top style="medium">
        <color indexed="60"/>
      </top>
      <bottom style="medium">
        <color indexed="60"/>
      </bottom>
      <diagonal/>
    </border>
    <border>
      <left style="medium">
        <color indexed="64"/>
      </left>
      <right/>
      <top style="thin">
        <color indexed="64"/>
      </top>
      <bottom/>
      <diagonal/>
    </border>
    <border>
      <left/>
      <right/>
      <top style="thin">
        <color indexed="64"/>
      </top>
      <bottom/>
      <diagonal/>
    </border>
    <border>
      <left style="medium">
        <color indexed="64"/>
      </left>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12" fillId="0" borderId="0">
      <alignment vertical="center"/>
    </xf>
    <xf numFmtId="0" fontId="12" fillId="0" borderId="0">
      <alignment vertical="center"/>
    </xf>
    <xf numFmtId="0" fontId="1" fillId="0" borderId="0">
      <alignment vertical="center"/>
    </xf>
  </cellStyleXfs>
  <cellXfs count="17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 fillId="0" borderId="1" xfId="0" applyFont="1" applyBorder="1">
      <alignment vertical="center"/>
    </xf>
    <xf numFmtId="0" fontId="0" fillId="0" borderId="4" xfId="0" applyBorder="1">
      <alignment vertical="center"/>
    </xf>
    <xf numFmtId="0" fontId="0" fillId="0" borderId="5" xfId="0" applyBorder="1">
      <alignment vertical="center"/>
    </xf>
    <xf numFmtId="9" fontId="0" fillId="0" borderId="6" xfId="0" applyNumberFormat="1" applyBorder="1">
      <alignment vertical="center"/>
    </xf>
    <xf numFmtId="0" fontId="0" fillId="0" borderId="7" xfId="0" applyBorder="1">
      <alignment vertical="center"/>
    </xf>
    <xf numFmtId="0" fontId="0" fillId="0" borderId="8" xfId="0" applyBorder="1">
      <alignment vertical="center"/>
    </xf>
    <xf numFmtId="0" fontId="3" fillId="0" borderId="0" xfId="0" applyFont="1">
      <alignment vertical="center"/>
    </xf>
    <xf numFmtId="176" fontId="0" fillId="0" borderId="1" xfId="0" applyNumberFormat="1" applyBorder="1">
      <alignment vertical="center"/>
    </xf>
    <xf numFmtId="177" fontId="0" fillId="0" borderId="1" xfId="0" applyNumberFormat="1" applyBorder="1">
      <alignment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0" fillId="0" borderId="10" xfId="0" applyBorder="1">
      <alignment vertical="center"/>
    </xf>
    <xf numFmtId="0" fontId="0" fillId="0" borderId="23" xfId="0" applyBorder="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3" xfId="0" applyBorder="1">
      <alignment vertical="center"/>
    </xf>
    <xf numFmtId="0" fontId="0" fillId="0" borderId="21" xfId="0" applyBorder="1">
      <alignment vertical="center"/>
    </xf>
    <xf numFmtId="0" fontId="0" fillId="3" borderId="27" xfId="0" applyFill="1" applyBorder="1">
      <alignment vertical="center"/>
    </xf>
    <xf numFmtId="0" fontId="0" fillId="3" borderId="19" xfId="0" applyFill="1" applyBorder="1">
      <alignment vertical="center"/>
    </xf>
    <xf numFmtId="0" fontId="0" fillId="0" borderId="28" xfId="0" applyBorder="1">
      <alignment vertical="center"/>
    </xf>
    <xf numFmtId="0" fontId="5" fillId="0" borderId="0" xfId="0" applyFont="1">
      <alignment vertical="center"/>
    </xf>
    <xf numFmtId="0" fontId="0" fillId="0" borderId="21" xfId="0" applyBorder="1" applyAlignment="1">
      <alignment horizontal="center" vertical="center"/>
    </xf>
    <xf numFmtId="0" fontId="6" fillId="0" borderId="0" xfId="2" applyFont="1">
      <alignment vertical="center"/>
    </xf>
    <xf numFmtId="0" fontId="6" fillId="4" borderId="29" xfId="2" applyFont="1" applyFill="1" applyBorder="1">
      <alignment vertical="center"/>
    </xf>
    <xf numFmtId="178" fontId="6" fillId="4" borderId="27" xfId="2" applyNumberFormat="1" applyFont="1" applyFill="1" applyBorder="1">
      <alignment vertical="center"/>
    </xf>
    <xf numFmtId="9" fontId="6" fillId="0" borderId="30" xfId="2" applyNumberFormat="1" applyFont="1" applyBorder="1" applyAlignment="1">
      <alignment horizontal="center" vertical="center"/>
    </xf>
    <xf numFmtId="5" fontId="6" fillId="0" borderId="22" xfId="2" applyNumberFormat="1" applyFont="1" applyBorder="1" applyAlignment="1">
      <alignment horizontal="center" vertical="center"/>
    </xf>
    <xf numFmtId="5" fontId="6" fillId="0" borderId="0" xfId="2" applyNumberFormat="1" applyFont="1" applyAlignment="1">
      <alignment horizontal="center" vertical="center"/>
    </xf>
    <xf numFmtId="6" fontId="6" fillId="4" borderId="27" xfId="2" applyNumberFormat="1" applyFont="1" applyFill="1" applyBorder="1">
      <alignment vertical="center"/>
    </xf>
    <xf numFmtId="6" fontId="6" fillId="0" borderId="31" xfId="2" applyNumberFormat="1" applyFont="1" applyBorder="1" applyAlignment="1">
      <alignment horizontal="center" vertical="center"/>
    </xf>
    <xf numFmtId="0" fontId="0" fillId="0" borderId="0" xfId="0" applyAlignment="1">
      <alignment horizontal="center" vertical="center"/>
    </xf>
    <xf numFmtId="55" fontId="7" fillId="0" borderId="13" xfId="2" applyNumberFormat="1" applyFont="1" applyBorder="1" applyAlignment="1">
      <alignment horizontal="center" vertical="center"/>
    </xf>
    <xf numFmtId="55" fontId="0" fillId="0" borderId="13" xfId="0" applyNumberFormat="1" applyBorder="1" applyAlignment="1">
      <alignment horizontal="center" vertical="center"/>
    </xf>
    <xf numFmtId="55" fontId="7" fillId="0" borderId="32" xfId="2" applyNumberFormat="1" applyFont="1" applyBorder="1" applyAlignment="1">
      <alignment horizontal="center" vertical="center"/>
    </xf>
    <xf numFmtId="0" fontId="6" fillId="4" borderId="33" xfId="2" applyFont="1" applyFill="1" applyBorder="1" applyAlignment="1">
      <alignment horizontal="center" vertical="center"/>
    </xf>
    <xf numFmtId="0" fontId="6" fillId="4" borderId="34" xfId="2" applyFont="1" applyFill="1" applyBorder="1" applyAlignment="1">
      <alignment horizontal="center" vertical="center" wrapText="1"/>
    </xf>
    <xf numFmtId="0" fontId="6" fillId="4" borderId="35" xfId="2" applyFont="1" applyFill="1" applyBorder="1" applyAlignment="1">
      <alignment horizontal="center" vertical="center"/>
    </xf>
    <xf numFmtId="178" fontId="6" fillId="4" borderId="34" xfId="2" applyNumberFormat="1" applyFont="1" applyFill="1" applyBorder="1" applyAlignment="1">
      <alignment horizontal="center" vertical="center" wrapText="1"/>
    </xf>
    <xf numFmtId="179" fontId="6" fillId="4" borderId="34" xfId="2" applyNumberFormat="1" applyFont="1" applyFill="1" applyBorder="1" applyAlignment="1">
      <alignment horizontal="center" vertical="center"/>
    </xf>
    <xf numFmtId="0" fontId="6" fillId="4" borderId="36" xfId="2" applyFont="1" applyFill="1" applyBorder="1" applyAlignment="1">
      <alignment horizontal="center" vertical="center" wrapText="1"/>
    </xf>
    <xf numFmtId="178" fontId="6" fillId="4" borderId="37" xfId="2" applyNumberFormat="1" applyFont="1" applyFill="1" applyBorder="1">
      <alignment vertical="center"/>
    </xf>
    <xf numFmtId="180" fontId="6" fillId="4" borderId="38" xfId="2" applyNumberFormat="1" applyFont="1" applyFill="1" applyBorder="1" applyAlignment="1">
      <alignment horizontal="center" vertical="center"/>
    </xf>
    <xf numFmtId="180" fontId="7" fillId="0" borderId="39" xfId="2" applyNumberFormat="1" applyFont="1" applyBorder="1" applyAlignment="1">
      <alignment horizontal="right" vertical="center"/>
    </xf>
    <xf numFmtId="180" fontId="7" fillId="0" borderId="40" xfId="2" applyNumberFormat="1" applyFont="1" applyBorder="1" applyAlignment="1">
      <alignment horizontal="right" vertical="center"/>
    </xf>
    <xf numFmtId="181" fontId="7" fillId="0" borderId="40" xfId="2" applyNumberFormat="1" applyFont="1" applyBorder="1" applyAlignment="1">
      <alignment horizontal="right" vertical="center"/>
    </xf>
    <xf numFmtId="182" fontId="7" fillId="0" borderId="40" xfId="2" applyNumberFormat="1" applyFont="1" applyBorder="1" applyAlignment="1">
      <alignment horizontal="right" vertical="center"/>
    </xf>
    <xf numFmtId="183" fontId="7" fillId="0" borderId="40" xfId="2" applyNumberFormat="1" applyFont="1" applyBorder="1">
      <alignment vertical="center"/>
    </xf>
    <xf numFmtId="180" fontId="7" fillId="0" borderId="40" xfId="2" applyNumberFormat="1" applyFont="1" applyBorder="1">
      <alignment vertical="center"/>
    </xf>
    <xf numFmtId="177" fontId="7" fillId="0" borderId="40" xfId="2" applyNumberFormat="1" applyFont="1" applyBorder="1">
      <alignment vertical="center"/>
    </xf>
    <xf numFmtId="177" fontId="7" fillId="0" borderId="41" xfId="2" applyNumberFormat="1" applyFont="1" applyBorder="1">
      <alignment vertical="center"/>
    </xf>
    <xf numFmtId="180" fontId="0" fillId="0" borderId="39" xfId="0" applyNumberFormat="1" applyBorder="1">
      <alignment vertical="center"/>
    </xf>
    <xf numFmtId="180" fontId="0" fillId="0" borderId="40" xfId="0" applyNumberFormat="1" applyBorder="1">
      <alignment vertical="center"/>
    </xf>
    <xf numFmtId="0" fontId="0" fillId="0" borderId="40" xfId="0" applyBorder="1">
      <alignment vertical="center"/>
    </xf>
    <xf numFmtId="180" fontId="0" fillId="0" borderId="42" xfId="0" applyNumberFormat="1" applyBorder="1">
      <alignment vertical="center"/>
    </xf>
    <xf numFmtId="180" fontId="0" fillId="0" borderId="43" xfId="0" applyNumberFormat="1" applyBorder="1">
      <alignment vertical="center"/>
    </xf>
    <xf numFmtId="0" fontId="0" fillId="0" borderId="43" xfId="0" applyBorder="1">
      <alignment vertical="center"/>
    </xf>
    <xf numFmtId="181" fontId="7" fillId="0" borderId="43" xfId="2" applyNumberFormat="1" applyFont="1" applyBorder="1" applyAlignment="1">
      <alignment horizontal="right" vertical="center"/>
    </xf>
    <xf numFmtId="183" fontId="7" fillId="0" borderId="43" xfId="2" applyNumberFormat="1" applyFont="1" applyBorder="1">
      <alignment vertical="center"/>
    </xf>
    <xf numFmtId="180" fontId="7" fillId="0" borderId="43" xfId="2" applyNumberFormat="1" applyFont="1" applyBorder="1">
      <alignment vertical="center"/>
    </xf>
    <xf numFmtId="177" fontId="7" fillId="0" borderId="43" xfId="2" applyNumberFormat="1" applyFont="1" applyBorder="1">
      <alignment vertical="center"/>
    </xf>
    <xf numFmtId="177" fontId="7" fillId="0" borderId="44" xfId="2" applyNumberFormat="1" applyFont="1" applyBorder="1">
      <alignment vertical="center"/>
    </xf>
    <xf numFmtId="6" fontId="7" fillId="0" borderId="40" xfId="2" applyNumberFormat="1" applyFont="1" applyBorder="1" applyAlignment="1">
      <alignment horizontal="right" vertical="center"/>
    </xf>
    <xf numFmtId="6" fontId="7" fillId="0" borderId="43" xfId="2" applyNumberFormat="1" applyFont="1" applyBorder="1" applyAlignment="1">
      <alignment horizontal="right" vertical="center"/>
    </xf>
    <xf numFmtId="55" fontId="0" fillId="0" borderId="12" xfId="0" applyNumberFormat="1" applyBorder="1" applyAlignment="1">
      <alignment horizontal="center" vertical="center"/>
    </xf>
    <xf numFmtId="5" fontId="1" fillId="0" borderId="45" xfId="0" applyNumberFormat="1" applyFont="1" applyBorder="1">
      <alignment vertical="center"/>
    </xf>
    <xf numFmtId="180" fontId="1" fillId="0" borderId="46" xfId="0" applyNumberFormat="1" applyFont="1" applyBorder="1">
      <alignment vertical="center"/>
    </xf>
    <xf numFmtId="6" fontId="1" fillId="0" borderId="46" xfId="0" applyNumberFormat="1" applyFont="1" applyBorder="1">
      <alignment vertical="center"/>
    </xf>
    <xf numFmtId="182" fontId="1" fillId="0" borderId="46" xfId="0" applyNumberFormat="1" applyFont="1" applyBorder="1">
      <alignment vertical="center"/>
    </xf>
    <xf numFmtId="181" fontId="1" fillId="0" borderId="46" xfId="0" applyNumberFormat="1" applyFont="1" applyBorder="1">
      <alignment vertical="center"/>
    </xf>
    <xf numFmtId="183" fontId="8" fillId="0" borderId="46" xfId="0" applyNumberFormat="1" applyFont="1" applyBorder="1">
      <alignment vertical="center"/>
    </xf>
    <xf numFmtId="177" fontId="1" fillId="0" borderId="47" xfId="0" applyNumberFormat="1" applyFont="1" applyBorder="1">
      <alignment vertical="center"/>
    </xf>
    <xf numFmtId="177" fontId="1" fillId="0" borderId="48" xfId="0" applyNumberFormat="1" applyFont="1" applyBorder="1">
      <alignment vertical="center"/>
    </xf>
    <xf numFmtId="0" fontId="0" fillId="0" borderId="49" xfId="0" applyBorder="1">
      <alignment vertical="center"/>
    </xf>
    <xf numFmtId="0" fontId="9" fillId="0" borderId="41" xfId="0" applyFont="1" applyBorder="1">
      <alignment vertical="center"/>
    </xf>
    <xf numFmtId="0" fontId="6" fillId="5" borderId="0" xfId="2" applyFont="1" applyFill="1">
      <alignment vertical="center"/>
    </xf>
    <xf numFmtId="5" fontId="6" fillId="5" borderId="0" xfId="2" applyNumberFormat="1" applyFont="1" applyFill="1" applyAlignment="1">
      <alignment horizontal="center" vertical="center"/>
    </xf>
    <xf numFmtId="178" fontId="6" fillId="5" borderId="0" xfId="2" applyNumberFormat="1" applyFont="1" applyFill="1">
      <alignment vertical="center"/>
    </xf>
    <xf numFmtId="6" fontId="6" fillId="5" borderId="0" xfId="2" applyNumberFormat="1" applyFont="1" applyFill="1">
      <alignment vertical="center"/>
    </xf>
    <xf numFmtId="6" fontId="6" fillId="5" borderId="0" xfId="2" applyNumberFormat="1" applyFont="1" applyFill="1" applyAlignment="1">
      <alignment horizontal="center" vertical="center"/>
    </xf>
    <xf numFmtId="0" fontId="0" fillId="5" borderId="0" xfId="0" applyFill="1">
      <alignment vertical="center"/>
    </xf>
    <xf numFmtId="0" fontId="6" fillId="5" borderId="50" xfId="2" applyFont="1" applyFill="1" applyBorder="1">
      <alignment vertical="center"/>
    </xf>
    <xf numFmtId="5" fontId="6" fillId="5" borderId="50" xfId="2" applyNumberFormat="1" applyFont="1" applyFill="1" applyBorder="1" applyAlignment="1">
      <alignment horizontal="center" vertical="center"/>
    </xf>
    <xf numFmtId="178" fontId="6" fillId="5" borderId="50" xfId="2" applyNumberFormat="1" applyFont="1" applyFill="1" applyBorder="1">
      <alignment vertical="center"/>
    </xf>
    <xf numFmtId="6" fontId="6" fillId="5" borderId="50" xfId="2" applyNumberFormat="1" applyFont="1" applyFill="1" applyBorder="1">
      <alignment vertical="center"/>
    </xf>
    <xf numFmtId="6" fontId="6" fillId="5" borderId="50" xfId="2" applyNumberFormat="1" applyFont="1" applyFill="1" applyBorder="1" applyAlignment="1">
      <alignment horizontal="center" vertical="center"/>
    </xf>
    <xf numFmtId="0" fontId="0" fillId="5" borderId="50" xfId="0" applyFill="1" applyBorder="1">
      <alignment vertical="center"/>
    </xf>
    <xf numFmtId="0" fontId="0" fillId="0" borderId="50" xfId="0" applyBorder="1">
      <alignment vertical="center"/>
    </xf>
    <xf numFmtId="0" fontId="0" fillId="0" borderId="51" xfId="0" applyBorder="1">
      <alignment vertical="center"/>
    </xf>
    <xf numFmtId="5" fontId="7" fillId="6" borderId="51" xfId="2" applyNumberFormat="1" applyFont="1" applyFill="1" applyBorder="1" applyAlignment="1">
      <alignment horizontal="center"/>
    </xf>
    <xf numFmtId="5" fontId="6" fillId="0" borderId="51" xfId="2" applyNumberFormat="1" applyFont="1" applyBorder="1" applyAlignment="1">
      <alignment horizontal="center" vertical="center"/>
    </xf>
    <xf numFmtId="0" fontId="6" fillId="0" borderId="51" xfId="2" applyFont="1" applyBorder="1" applyAlignment="1"/>
    <xf numFmtId="5" fontId="7" fillId="6" borderId="11" xfId="2" applyNumberFormat="1" applyFont="1" applyFill="1" applyBorder="1" applyAlignment="1">
      <alignment horizontal="center"/>
    </xf>
    <xf numFmtId="0" fontId="10" fillId="4" borderId="52" xfId="2" applyFont="1" applyFill="1" applyBorder="1" applyAlignment="1">
      <alignment horizontal="center" vertical="center"/>
    </xf>
    <xf numFmtId="5" fontId="10" fillId="5" borderId="50" xfId="2" applyNumberFormat="1" applyFont="1" applyFill="1" applyBorder="1" applyAlignment="1">
      <alignment horizontal="center" vertical="center"/>
    </xf>
    <xf numFmtId="9" fontId="6" fillId="5" borderId="53" xfId="2" applyNumberFormat="1" applyFont="1" applyFill="1" applyBorder="1" applyAlignment="1">
      <alignment horizontal="center" vertical="center"/>
    </xf>
    <xf numFmtId="5" fontId="7" fillId="6" borderId="54" xfId="2" applyNumberFormat="1" applyFont="1" applyFill="1" applyBorder="1" applyAlignment="1">
      <alignment horizont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6" fillId="4" borderId="27" xfId="2" applyFont="1" applyFill="1" applyBorder="1">
      <alignment vertical="center"/>
    </xf>
    <xf numFmtId="0" fontId="1" fillId="0" borderId="0" xfId="0" applyFont="1">
      <alignment vertical="center"/>
    </xf>
    <xf numFmtId="0" fontId="0" fillId="0" borderId="58" xfId="0" applyBorder="1">
      <alignment vertical="center"/>
    </xf>
    <xf numFmtId="0" fontId="1" fillId="0" borderId="0" xfId="3">
      <alignment vertical="center"/>
    </xf>
    <xf numFmtId="0" fontId="1" fillId="0" borderId="59" xfId="3" applyBorder="1">
      <alignment vertical="center"/>
    </xf>
    <xf numFmtId="0" fontId="1" fillId="0" borderId="60" xfId="3" applyBorder="1">
      <alignment vertical="center"/>
    </xf>
    <xf numFmtId="0" fontId="1" fillId="0" borderId="61" xfId="3" applyBorder="1">
      <alignment vertical="center"/>
    </xf>
    <xf numFmtId="0" fontId="1" fillId="0" borderId="28" xfId="3" applyBorder="1">
      <alignment vertical="center"/>
    </xf>
    <xf numFmtId="14" fontId="0" fillId="0" borderId="0" xfId="0" applyNumberFormat="1">
      <alignment vertical="center"/>
    </xf>
    <xf numFmtId="0" fontId="0" fillId="0" borderId="0" xfId="0" applyAlignment="1">
      <alignment horizontal="right" vertical="center" wrapText="1"/>
    </xf>
    <xf numFmtId="0" fontId="3" fillId="0" borderId="0" xfId="0" applyFont="1" applyAlignment="1">
      <alignment horizontal="right" vertical="center" wrapText="1"/>
    </xf>
    <xf numFmtId="0" fontId="0" fillId="7" borderId="0" xfId="0"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right" vertical="center"/>
    </xf>
    <xf numFmtId="185" fontId="0" fillId="0" borderId="0" xfId="0" applyNumberFormat="1" applyAlignment="1">
      <alignment horizontal="right" vertical="center" wrapText="1"/>
    </xf>
    <xf numFmtId="0" fontId="0" fillId="8" borderId="0" xfId="0" applyFill="1" applyAlignment="1">
      <alignment horizontal="right" vertical="center" wrapText="1"/>
    </xf>
    <xf numFmtId="0" fontId="0" fillId="8" borderId="0" xfId="0" applyFill="1" applyAlignment="1">
      <alignment horizontal="right" vertical="center"/>
    </xf>
    <xf numFmtId="185" fontId="0" fillId="8" borderId="0" xfId="0" applyNumberFormat="1" applyFill="1" applyAlignment="1">
      <alignment horizontal="right" vertical="center" wrapText="1"/>
    </xf>
    <xf numFmtId="186" fontId="0" fillId="0" borderId="0" xfId="0" applyNumberFormat="1" applyAlignment="1">
      <alignment horizontal="right" vertical="center" wrapText="1"/>
    </xf>
    <xf numFmtId="186" fontId="0" fillId="8" borderId="0" xfId="0" applyNumberFormat="1" applyFill="1" applyAlignment="1">
      <alignment horizontal="right" vertical="center" wrapText="1"/>
    </xf>
    <xf numFmtId="0" fontId="14" fillId="0" borderId="0" xfId="0" applyFont="1" applyAlignment="1">
      <alignment horizontal="left" vertical="center"/>
    </xf>
    <xf numFmtId="5" fontId="7" fillId="6" borderId="13" xfId="2" applyNumberFormat="1" applyFont="1" applyFill="1" applyBorder="1" applyAlignment="1">
      <alignment horizontal="center"/>
    </xf>
    <xf numFmtId="5" fontId="7" fillId="6" borderId="53" xfId="2" applyNumberFormat="1" applyFont="1" applyFill="1" applyBorder="1" applyAlignment="1">
      <alignment horizontal="center"/>
    </xf>
    <xf numFmtId="5" fontId="7" fillId="6" borderId="41" xfId="2" applyNumberFormat="1" applyFont="1" applyFill="1" applyBorder="1" applyAlignment="1">
      <alignment horizontal="center"/>
    </xf>
    <xf numFmtId="5" fontId="7" fillId="6" borderId="55" xfId="2" applyNumberFormat="1" applyFont="1" applyFill="1" applyBorder="1" applyAlignment="1">
      <alignment horizontal="center"/>
    </xf>
    <xf numFmtId="5" fontId="7" fillId="6" borderId="62" xfId="2" applyNumberFormat="1" applyFont="1" applyFill="1" applyBorder="1" applyAlignment="1">
      <alignment horizontal="center"/>
    </xf>
    <xf numFmtId="5" fontId="11" fillId="0" borderId="11" xfId="2" applyNumberFormat="1" applyFont="1" applyBorder="1" applyAlignment="1">
      <alignment horizontal="center" vertical="center"/>
    </xf>
    <xf numFmtId="184" fontId="6" fillId="0" borderId="20" xfId="2" applyNumberFormat="1" applyFont="1" applyBorder="1" applyAlignment="1">
      <alignment horizontal="center" vertical="center"/>
    </xf>
    <xf numFmtId="184" fontId="6" fillId="0" borderId="31" xfId="2" applyNumberFormat="1" applyFont="1" applyBorder="1" applyAlignment="1">
      <alignment horizontal="center" vertical="center"/>
    </xf>
    <xf numFmtId="5" fontId="6" fillId="0" borderId="62" xfId="2" applyNumberFormat="1" applyFont="1" applyBorder="1" applyAlignment="1">
      <alignment horizontal="center" vertical="center"/>
    </xf>
    <xf numFmtId="5" fontId="6" fillId="0" borderId="63" xfId="2" applyNumberFormat="1" applyFont="1" applyBorder="1" applyAlignment="1">
      <alignment horizontal="center" vertical="center"/>
    </xf>
    <xf numFmtId="0" fontId="4" fillId="2" borderId="6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9" xfId="0" applyFont="1" applyFill="1" applyBorder="1" applyAlignment="1">
      <alignment horizontal="center" vertical="center"/>
    </xf>
    <xf numFmtId="0" fontId="3" fillId="0" borderId="0" xfId="0" applyFont="1" applyAlignment="1">
      <alignment horizontal="right" vertical="center" wrapText="1"/>
    </xf>
    <xf numFmtId="0" fontId="15" fillId="0" borderId="0" xfId="0" applyFont="1" applyAlignment="1">
      <alignment vertical="center" wrapText="1"/>
    </xf>
    <xf numFmtId="0" fontId="0" fillId="0" borderId="0" xfId="0" applyAlignment="1">
      <alignment horizontal="right" vertical="center" wrapText="1"/>
    </xf>
    <xf numFmtId="0" fontId="3"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7" borderId="0" xfId="0" applyFill="1" applyAlignment="1">
      <alignment horizontal="center" vertical="center"/>
    </xf>
    <xf numFmtId="0" fontId="0" fillId="7" borderId="0" xfId="0" applyFill="1" applyAlignment="1">
      <alignment horizontal="center" vertical="center" wrapText="1"/>
    </xf>
    <xf numFmtId="0" fontId="0" fillId="0" borderId="0" xfId="0" applyAlignment="1">
      <alignment horizontal="left" vertical="center" wrapText="1"/>
    </xf>
    <xf numFmtId="0" fontId="1" fillId="0" borderId="0" xfId="3" applyAlignment="1">
      <alignment vertical="center"/>
    </xf>
    <xf numFmtId="178" fontId="0" fillId="3" borderId="19" xfId="0" applyNumberFormat="1" applyFill="1" applyBorder="1">
      <alignment vertical="center"/>
    </xf>
    <xf numFmtId="178" fontId="0" fillId="3" borderId="31" xfId="0" applyNumberFormat="1" applyFill="1" applyBorder="1">
      <alignment vertical="center"/>
    </xf>
    <xf numFmtId="178" fontId="0" fillId="0" borderId="0" xfId="0" applyNumberFormat="1">
      <alignment vertical="center"/>
    </xf>
    <xf numFmtId="178" fontId="0" fillId="0" borderId="28" xfId="0" applyNumberFormat="1" applyBorder="1">
      <alignment vertical="center"/>
    </xf>
    <xf numFmtId="178" fontId="3" fillId="0" borderId="0" xfId="0" applyNumberFormat="1" applyFont="1">
      <alignment vertical="center"/>
    </xf>
    <xf numFmtId="191" fontId="0" fillId="3" borderId="21" xfId="0" applyNumberFormat="1" applyFill="1" applyBorder="1">
      <alignment vertical="center"/>
    </xf>
    <xf numFmtId="191" fontId="0" fillId="3" borderId="19" xfId="0" applyNumberFormat="1" applyFill="1" applyBorder="1">
      <alignment vertical="center"/>
    </xf>
    <xf numFmtId="191" fontId="0" fillId="0" borderId="0" xfId="0" applyNumberFormat="1">
      <alignment vertical="center"/>
    </xf>
    <xf numFmtId="191" fontId="0" fillId="0" borderId="28" xfId="0" applyNumberFormat="1" applyBorder="1">
      <alignment vertical="center"/>
    </xf>
    <xf numFmtId="191" fontId="3" fillId="0" borderId="0" xfId="0" applyNumberFormat="1" applyFont="1">
      <alignment vertical="center"/>
    </xf>
    <xf numFmtId="178" fontId="16" fillId="0" borderId="0" xfId="0" quotePrefix="1" applyNumberFormat="1" applyFont="1" applyAlignment="1">
      <alignment horizontal="right" vertical="center"/>
    </xf>
    <xf numFmtId="191" fontId="17" fillId="0" borderId="0" xfId="0" applyNumberFormat="1" applyFont="1">
      <alignment vertical="center"/>
    </xf>
    <xf numFmtId="191" fontId="16" fillId="0" borderId="0" xfId="0" applyNumberFormat="1" applyFont="1">
      <alignment vertical="center"/>
    </xf>
  </cellXfs>
  <cellStyles count="4">
    <cellStyle name="標準" xfId="0" builtinId="0"/>
    <cellStyle name="標準 2" xfId="1" xr:uid="{00000000-0005-0000-0000-000001000000}"/>
    <cellStyle name="標準 3" xfId="2" xr:uid="{00000000-0005-0000-0000-000002000000}"/>
    <cellStyle name="標準_気づき"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3.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22</xdr:col>
      <xdr:colOff>112411</xdr:colOff>
      <xdr:row>46</xdr:row>
      <xdr:rowOff>18083</xdr:rowOff>
    </xdr:to>
    <xdr:pic>
      <xdr:nvPicPr>
        <xdr:cNvPr id="4" name="図 3">
          <a:extLst>
            <a:ext uri="{FF2B5EF4-FFF2-40B4-BE49-F238E27FC236}">
              <a16:creationId xmlns:a16="http://schemas.microsoft.com/office/drawing/2014/main" id="{CA6DCD9A-38FB-FF6B-85B1-83C771B27789}"/>
            </a:ext>
          </a:extLst>
        </xdr:cNvPr>
        <xdr:cNvPicPr>
          <a:picLocks noChangeAspect="1"/>
        </xdr:cNvPicPr>
      </xdr:nvPicPr>
      <xdr:blipFill>
        <a:blip xmlns:r="http://schemas.openxmlformats.org/officeDocument/2006/relationships" r:embed="rId1"/>
        <a:stretch>
          <a:fillRect/>
        </a:stretch>
      </xdr:blipFill>
      <xdr:spPr>
        <a:xfrm>
          <a:off x="0" y="171450"/>
          <a:ext cx="15114286" cy="7733333"/>
        </a:xfrm>
        <a:prstGeom prst="rect">
          <a:avLst/>
        </a:prstGeom>
      </xdr:spPr>
    </xdr:pic>
    <xdr:clientData/>
  </xdr:twoCellAnchor>
  <xdr:twoCellAnchor editAs="oneCell">
    <xdr:from>
      <xdr:col>0</xdr:col>
      <xdr:colOff>0</xdr:colOff>
      <xdr:row>47</xdr:row>
      <xdr:rowOff>0</xdr:rowOff>
    </xdr:from>
    <xdr:to>
      <xdr:col>22</xdr:col>
      <xdr:colOff>112411</xdr:colOff>
      <xdr:row>91</xdr:row>
      <xdr:rowOff>151438</xdr:rowOff>
    </xdr:to>
    <xdr:pic>
      <xdr:nvPicPr>
        <xdr:cNvPr id="6" name="図 5">
          <a:extLst>
            <a:ext uri="{FF2B5EF4-FFF2-40B4-BE49-F238E27FC236}">
              <a16:creationId xmlns:a16="http://schemas.microsoft.com/office/drawing/2014/main" id="{6002FEBC-3A3F-B323-B2AB-38A5FA86226B}"/>
            </a:ext>
          </a:extLst>
        </xdr:cNvPr>
        <xdr:cNvPicPr>
          <a:picLocks noChangeAspect="1"/>
        </xdr:cNvPicPr>
      </xdr:nvPicPr>
      <xdr:blipFill>
        <a:blip xmlns:r="http://schemas.openxmlformats.org/officeDocument/2006/relationships" r:embed="rId2"/>
        <a:stretch>
          <a:fillRect/>
        </a:stretch>
      </xdr:blipFill>
      <xdr:spPr>
        <a:xfrm>
          <a:off x="0" y="8058150"/>
          <a:ext cx="15114286" cy="7695238"/>
        </a:xfrm>
        <a:prstGeom prst="rect">
          <a:avLst/>
        </a:prstGeom>
      </xdr:spPr>
    </xdr:pic>
    <xdr:clientData/>
  </xdr:twoCellAnchor>
  <xdr:twoCellAnchor editAs="oneCell">
    <xdr:from>
      <xdr:col>0</xdr:col>
      <xdr:colOff>0</xdr:colOff>
      <xdr:row>94</xdr:row>
      <xdr:rowOff>0</xdr:rowOff>
    </xdr:from>
    <xdr:to>
      <xdr:col>22</xdr:col>
      <xdr:colOff>160030</xdr:colOff>
      <xdr:row>140</xdr:row>
      <xdr:rowOff>65681</xdr:rowOff>
    </xdr:to>
    <xdr:pic>
      <xdr:nvPicPr>
        <xdr:cNvPr id="7" name="図 6">
          <a:extLst>
            <a:ext uri="{FF2B5EF4-FFF2-40B4-BE49-F238E27FC236}">
              <a16:creationId xmlns:a16="http://schemas.microsoft.com/office/drawing/2014/main" id="{2511619C-03A2-18FA-825C-743EF397E794}"/>
            </a:ext>
          </a:extLst>
        </xdr:cNvPr>
        <xdr:cNvPicPr>
          <a:picLocks noChangeAspect="1"/>
        </xdr:cNvPicPr>
      </xdr:nvPicPr>
      <xdr:blipFill>
        <a:blip xmlns:r="http://schemas.openxmlformats.org/officeDocument/2006/relationships" r:embed="rId3"/>
        <a:stretch>
          <a:fillRect/>
        </a:stretch>
      </xdr:blipFill>
      <xdr:spPr>
        <a:xfrm>
          <a:off x="0" y="16116300"/>
          <a:ext cx="15161905" cy="7952381"/>
        </a:xfrm>
        <a:prstGeom prst="rect">
          <a:avLst/>
        </a:prstGeom>
      </xdr:spPr>
    </xdr:pic>
    <xdr:clientData/>
  </xdr:twoCellAnchor>
  <xdr:twoCellAnchor editAs="oneCell">
    <xdr:from>
      <xdr:col>0</xdr:col>
      <xdr:colOff>0</xdr:colOff>
      <xdr:row>144</xdr:row>
      <xdr:rowOff>0</xdr:rowOff>
    </xdr:from>
    <xdr:to>
      <xdr:col>22</xdr:col>
      <xdr:colOff>398125</xdr:colOff>
      <xdr:row>189</xdr:row>
      <xdr:rowOff>84750</xdr:rowOff>
    </xdr:to>
    <xdr:pic>
      <xdr:nvPicPr>
        <xdr:cNvPr id="5" name="図 4">
          <a:extLst>
            <a:ext uri="{FF2B5EF4-FFF2-40B4-BE49-F238E27FC236}">
              <a16:creationId xmlns:a16="http://schemas.microsoft.com/office/drawing/2014/main" id="{88F39C3B-493C-18E3-8078-5457617B4FB5}"/>
            </a:ext>
          </a:extLst>
        </xdr:cNvPr>
        <xdr:cNvPicPr>
          <a:picLocks noChangeAspect="1"/>
        </xdr:cNvPicPr>
      </xdr:nvPicPr>
      <xdr:blipFill>
        <a:blip xmlns:r="http://schemas.openxmlformats.org/officeDocument/2006/relationships" r:embed="rId4"/>
        <a:stretch>
          <a:fillRect/>
        </a:stretch>
      </xdr:blipFill>
      <xdr:spPr>
        <a:xfrm>
          <a:off x="0" y="24688800"/>
          <a:ext cx="15400000" cy="7800000"/>
        </a:xfrm>
        <a:prstGeom prst="rect">
          <a:avLst/>
        </a:prstGeom>
      </xdr:spPr>
    </xdr:pic>
    <xdr:clientData/>
  </xdr:twoCellAnchor>
  <xdr:twoCellAnchor editAs="oneCell">
    <xdr:from>
      <xdr:col>0</xdr:col>
      <xdr:colOff>0</xdr:colOff>
      <xdr:row>191</xdr:row>
      <xdr:rowOff>0</xdr:rowOff>
    </xdr:from>
    <xdr:to>
      <xdr:col>22</xdr:col>
      <xdr:colOff>483839</xdr:colOff>
      <xdr:row>232</xdr:row>
      <xdr:rowOff>37217</xdr:rowOff>
    </xdr:to>
    <xdr:pic>
      <xdr:nvPicPr>
        <xdr:cNvPr id="8" name="図 7">
          <a:extLst>
            <a:ext uri="{FF2B5EF4-FFF2-40B4-BE49-F238E27FC236}">
              <a16:creationId xmlns:a16="http://schemas.microsoft.com/office/drawing/2014/main" id="{52394DAD-3903-A0DF-9E67-D999EBC5B918}"/>
            </a:ext>
          </a:extLst>
        </xdr:cNvPr>
        <xdr:cNvPicPr>
          <a:picLocks noChangeAspect="1"/>
        </xdr:cNvPicPr>
      </xdr:nvPicPr>
      <xdr:blipFill>
        <a:blip xmlns:r="http://schemas.openxmlformats.org/officeDocument/2006/relationships" r:embed="rId5"/>
        <a:stretch>
          <a:fillRect/>
        </a:stretch>
      </xdr:blipFill>
      <xdr:spPr>
        <a:xfrm>
          <a:off x="0" y="32746950"/>
          <a:ext cx="15485714" cy="7066667"/>
        </a:xfrm>
        <a:prstGeom prst="rect">
          <a:avLst/>
        </a:prstGeom>
      </xdr:spPr>
    </xdr:pic>
    <xdr:clientData/>
  </xdr:twoCellAnchor>
  <xdr:twoCellAnchor editAs="oneCell">
    <xdr:from>
      <xdr:col>0</xdr:col>
      <xdr:colOff>0</xdr:colOff>
      <xdr:row>234</xdr:row>
      <xdr:rowOff>0</xdr:rowOff>
    </xdr:from>
    <xdr:to>
      <xdr:col>22</xdr:col>
      <xdr:colOff>64792</xdr:colOff>
      <xdr:row>277</xdr:row>
      <xdr:rowOff>8602</xdr:rowOff>
    </xdr:to>
    <xdr:pic>
      <xdr:nvPicPr>
        <xdr:cNvPr id="2" name="図 1">
          <a:extLst>
            <a:ext uri="{FF2B5EF4-FFF2-40B4-BE49-F238E27FC236}">
              <a16:creationId xmlns:a16="http://schemas.microsoft.com/office/drawing/2014/main" id="{03A94A6E-F8D5-CBFC-FDEA-EC133EB86C36}"/>
            </a:ext>
          </a:extLst>
        </xdr:cNvPr>
        <xdr:cNvPicPr>
          <a:picLocks noChangeAspect="1"/>
        </xdr:cNvPicPr>
      </xdr:nvPicPr>
      <xdr:blipFill>
        <a:blip xmlns:r="http://schemas.openxmlformats.org/officeDocument/2006/relationships" r:embed="rId6"/>
        <a:stretch>
          <a:fillRect/>
        </a:stretch>
      </xdr:blipFill>
      <xdr:spPr>
        <a:xfrm>
          <a:off x="0" y="40119300"/>
          <a:ext cx="15066667" cy="7380952"/>
        </a:xfrm>
        <a:prstGeom prst="rect">
          <a:avLst/>
        </a:prstGeom>
      </xdr:spPr>
    </xdr:pic>
    <xdr:clientData/>
  </xdr:twoCellAnchor>
  <xdr:twoCellAnchor editAs="oneCell">
    <xdr:from>
      <xdr:col>0</xdr:col>
      <xdr:colOff>0</xdr:colOff>
      <xdr:row>281</xdr:row>
      <xdr:rowOff>0</xdr:rowOff>
    </xdr:from>
    <xdr:to>
      <xdr:col>22</xdr:col>
      <xdr:colOff>169553</xdr:colOff>
      <xdr:row>325</xdr:row>
      <xdr:rowOff>37152</xdr:rowOff>
    </xdr:to>
    <xdr:pic>
      <xdr:nvPicPr>
        <xdr:cNvPr id="3" name="図 2">
          <a:extLst>
            <a:ext uri="{FF2B5EF4-FFF2-40B4-BE49-F238E27FC236}">
              <a16:creationId xmlns:a16="http://schemas.microsoft.com/office/drawing/2014/main" id="{6428038A-648D-C606-0D7B-82A872F7BD07}"/>
            </a:ext>
          </a:extLst>
        </xdr:cNvPr>
        <xdr:cNvPicPr>
          <a:picLocks noChangeAspect="1"/>
        </xdr:cNvPicPr>
      </xdr:nvPicPr>
      <xdr:blipFill>
        <a:blip xmlns:r="http://schemas.openxmlformats.org/officeDocument/2006/relationships" r:embed="rId7"/>
        <a:stretch>
          <a:fillRect/>
        </a:stretch>
      </xdr:blipFill>
      <xdr:spPr>
        <a:xfrm>
          <a:off x="0" y="48177450"/>
          <a:ext cx="15171428" cy="7580952"/>
        </a:xfrm>
        <a:prstGeom prst="rect">
          <a:avLst/>
        </a:prstGeom>
      </xdr:spPr>
    </xdr:pic>
    <xdr:clientData/>
  </xdr:twoCellAnchor>
  <xdr:twoCellAnchor editAs="oneCell">
    <xdr:from>
      <xdr:col>0</xdr:col>
      <xdr:colOff>0</xdr:colOff>
      <xdr:row>327</xdr:row>
      <xdr:rowOff>0</xdr:rowOff>
    </xdr:from>
    <xdr:to>
      <xdr:col>22</xdr:col>
      <xdr:colOff>140982</xdr:colOff>
      <xdr:row>371</xdr:row>
      <xdr:rowOff>18105</xdr:rowOff>
    </xdr:to>
    <xdr:pic>
      <xdr:nvPicPr>
        <xdr:cNvPr id="9" name="図 8">
          <a:extLst>
            <a:ext uri="{FF2B5EF4-FFF2-40B4-BE49-F238E27FC236}">
              <a16:creationId xmlns:a16="http://schemas.microsoft.com/office/drawing/2014/main" id="{4C456DF8-BE95-F682-A7D4-B704E44050CE}"/>
            </a:ext>
          </a:extLst>
        </xdr:cNvPr>
        <xdr:cNvPicPr>
          <a:picLocks noChangeAspect="1"/>
        </xdr:cNvPicPr>
      </xdr:nvPicPr>
      <xdr:blipFill>
        <a:blip xmlns:r="http://schemas.openxmlformats.org/officeDocument/2006/relationships" r:embed="rId8"/>
        <a:stretch>
          <a:fillRect/>
        </a:stretch>
      </xdr:blipFill>
      <xdr:spPr>
        <a:xfrm>
          <a:off x="0" y="56064150"/>
          <a:ext cx="15142857" cy="7561905"/>
        </a:xfrm>
        <a:prstGeom prst="rect">
          <a:avLst/>
        </a:prstGeom>
      </xdr:spPr>
    </xdr:pic>
    <xdr:clientData/>
  </xdr:twoCellAnchor>
  <xdr:twoCellAnchor editAs="oneCell">
    <xdr:from>
      <xdr:col>0</xdr:col>
      <xdr:colOff>0</xdr:colOff>
      <xdr:row>373</xdr:row>
      <xdr:rowOff>0</xdr:rowOff>
    </xdr:from>
    <xdr:to>
      <xdr:col>22</xdr:col>
      <xdr:colOff>121934</xdr:colOff>
      <xdr:row>416</xdr:row>
      <xdr:rowOff>84793</xdr:rowOff>
    </xdr:to>
    <xdr:pic>
      <xdr:nvPicPr>
        <xdr:cNvPr id="10" name="図 9">
          <a:extLst>
            <a:ext uri="{FF2B5EF4-FFF2-40B4-BE49-F238E27FC236}">
              <a16:creationId xmlns:a16="http://schemas.microsoft.com/office/drawing/2014/main" id="{E89B72F0-02A9-DE34-C204-883572B7B8B3}"/>
            </a:ext>
          </a:extLst>
        </xdr:cNvPr>
        <xdr:cNvPicPr>
          <a:picLocks noChangeAspect="1"/>
        </xdr:cNvPicPr>
      </xdr:nvPicPr>
      <xdr:blipFill>
        <a:blip xmlns:r="http://schemas.openxmlformats.org/officeDocument/2006/relationships" r:embed="rId9"/>
        <a:stretch>
          <a:fillRect/>
        </a:stretch>
      </xdr:blipFill>
      <xdr:spPr>
        <a:xfrm>
          <a:off x="0" y="63950850"/>
          <a:ext cx="15123809" cy="7457143"/>
        </a:xfrm>
        <a:prstGeom prst="rect">
          <a:avLst/>
        </a:prstGeom>
      </xdr:spPr>
    </xdr:pic>
    <xdr:clientData/>
  </xdr:twoCellAnchor>
  <xdr:twoCellAnchor editAs="oneCell">
    <xdr:from>
      <xdr:col>0</xdr:col>
      <xdr:colOff>0</xdr:colOff>
      <xdr:row>420</xdr:row>
      <xdr:rowOff>0</xdr:rowOff>
    </xdr:from>
    <xdr:to>
      <xdr:col>22</xdr:col>
      <xdr:colOff>121934</xdr:colOff>
      <xdr:row>464</xdr:row>
      <xdr:rowOff>75248</xdr:rowOff>
    </xdr:to>
    <xdr:pic>
      <xdr:nvPicPr>
        <xdr:cNvPr id="11" name="図 10">
          <a:extLst>
            <a:ext uri="{FF2B5EF4-FFF2-40B4-BE49-F238E27FC236}">
              <a16:creationId xmlns:a16="http://schemas.microsoft.com/office/drawing/2014/main" id="{C2A37D85-0294-77E6-F806-937A19D23719}"/>
            </a:ext>
          </a:extLst>
        </xdr:cNvPr>
        <xdr:cNvPicPr>
          <a:picLocks noChangeAspect="1"/>
        </xdr:cNvPicPr>
      </xdr:nvPicPr>
      <xdr:blipFill>
        <a:blip xmlns:r="http://schemas.openxmlformats.org/officeDocument/2006/relationships" r:embed="rId10"/>
        <a:stretch>
          <a:fillRect/>
        </a:stretch>
      </xdr:blipFill>
      <xdr:spPr>
        <a:xfrm>
          <a:off x="0" y="72009000"/>
          <a:ext cx="15123809" cy="7619048"/>
        </a:xfrm>
        <a:prstGeom prst="rect">
          <a:avLst/>
        </a:prstGeom>
      </xdr:spPr>
    </xdr:pic>
    <xdr:clientData/>
  </xdr:twoCellAnchor>
  <xdr:twoCellAnchor editAs="oneCell">
    <xdr:from>
      <xdr:col>0</xdr:col>
      <xdr:colOff>0</xdr:colOff>
      <xdr:row>466</xdr:row>
      <xdr:rowOff>0</xdr:rowOff>
    </xdr:from>
    <xdr:to>
      <xdr:col>22</xdr:col>
      <xdr:colOff>188601</xdr:colOff>
      <xdr:row>509</xdr:row>
      <xdr:rowOff>103840</xdr:rowOff>
    </xdr:to>
    <xdr:pic>
      <xdr:nvPicPr>
        <xdr:cNvPr id="12" name="図 11">
          <a:extLst>
            <a:ext uri="{FF2B5EF4-FFF2-40B4-BE49-F238E27FC236}">
              <a16:creationId xmlns:a16="http://schemas.microsoft.com/office/drawing/2014/main" id="{39AE23B3-2FAE-E537-5ABD-B125C47DCC35}"/>
            </a:ext>
          </a:extLst>
        </xdr:cNvPr>
        <xdr:cNvPicPr>
          <a:picLocks noChangeAspect="1"/>
        </xdr:cNvPicPr>
      </xdr:nvPicPr>
      <xdr:blipFill>
        <a:blip xmlns:r="http://schemas.openxmlformats.org/officeDocument/2006/relationships" r:embed="rId11"/>
        <a:stretch>
          <a:fillRect/>
        </a:stretch>
      </xdr:blipFill>
      <xdr:spPr>
        <a:xfrm>
          <a:off x="0" y="79895700"/>
          <a:ext cx="15190476" cy="7476190"/>
        </a:xfrm>
        <a:prstGeom prst="rect">
          <a:avLst/>
        </a:prstGeom>
      </xdr:spPr>
    </xdr:pic>
    <xdr:clientData/>
  </xdr:twoCellAnchor>
  <xdr:twoCellAnchor editAs="oneCell">
    <xdr:from>
      <xdr:col>23</xdr:col>
      <xdr:colOff>0</xdr:colOff>
      <xdr:row>420</xdr:row>
      <xdr:rowOff>0</xdr:rowOff>
    </xdr:from>
    <xdr:to>
      <xdr:col>45</xdr:col>
      <xdr:colOff>236236</xdr:colOff>
      <xdr:row>459</xdr:row>
      <xdr:rowOff>46783</xdr:rowOff>
    </xdr:to>
    <xdr:pic>
      <xdr:nvPicPr>
        <xdr:cNvPr id="14" name="図 13">
          <a:extLst>
            <a:ext uri="{FF2B5EF4-FFF2-40B4-BE49-F238E27FC236}">
              <a16:creationId xmlns:a16="http://schemas.microsoft.com/office/drawing/2014/main" id="{AB9DEE86-E889-12F7-63DE-44ABD8AC3124}"/>
            </a:ext>
          </a:extLst>
        </xdr:cNvPr>
        <xdr:cNvPicPr>
          <a:picLocks noChangeAspect="1"/>
        </xdr:cNvPicPr>
      </xdr:nvPicPr>
      <xdr:blipFill>
        <a:blip xmlns:r="http://schemas.openxmlformats.org/officeDocument/2006/relationships" r:embed="rId12"/>
        <a:stretch>
          <a:fillRect/>
        </a:stretch>
      </xdr:blipFill>
      <xdr:spPr>
        <a:xfrm>
          <a:off x="15678150" y="72009000"/>
          <a:ext cx="15114286" cy="673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44</xdr:row>
      <xdr:rowOff>38100</xdr:rowOff>
    </xdr:from>
    <xdr:to>
      <xdr:col>9</xdr:col>
      <xdr:colOff>390525</xdr:colOff>
      <xdr:row>55</xdr:row>
      <xdr:rowOff>57150</xdr:rowOff>
    </xdr:to>
    <xdr:pic>
      <xdr:nvPicPr>
        <xdr:cNvPr id="2" name="図 1" descr="Graph">
          <a:extLst>
            <a:ext uri="{FF2B5EF4-FFF2-40B4-BE49-F238E27FC236}">
              <a16:creationId xmlns:a16="http://schemas.microsoft.com/office/drawing/2014/main" id="{C5D50581-46D3-E3C2-6858-586767BC66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277350"/>
          <a:ext cx="7810500"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zoomScaleSheetLayoutView="100" workbookViewId="0">
      <selection activeCell="D27" sqref="D27"/>
    </sheetView>
  </sheetViews>
  <sheetFormatPr defaultColWidth="10" defaultRowHeight="13.5" customHeight="1"/>
  <cols>
    <col min="1" max="1" width="22.75" customWidth="1"/>
    <col min="2" max="2" width="13.625" customWidth="1"/>
    <col min="3" max="3" width="13.875" customWidth="1"/>
    <col min="4" max="4" width="15.625" customWidth="1"/>
    <col min="5" max="5" width="12.375" customWidth="1"/>
    <col min="6" max="6" width="12.25" customWidth="1"/>
    <col min="7" max="7" width="13.25" customWidth="1"/>
    <col min="9" max="9" width="15.75" customWidth="1"/>
    <col min="10" max="10" width="13.125" customWidth="1"/>
    <col min="11" max="11" width="15.5" customWidth="1"/>
    <col min="12" max="12" width="17.625" customWidth="1"/>
  </cols>
  <sheetData>
    <row r="1" spans="1:12" ht="19.5" customHeight="1">
      <c r="A1" s="117"/>
      <c r="B1" s="140" t="s">
        <v>0</v>
      </c>
      <c r="C1" s="141"/>
      <c r="D1" s="142"/>
      <c r="E1" s="116"/>
      <c r="F1" s="143" t="s">
        <v>0</v>
      </c>
      <c r="G1" s="144"/>
      <c r="H1" s="118"/>
    </row>
    <row r="2" spans="1:12" ht="25.5" customHeight="1">
      <c r="A2" s="119" t="s">
        <v>1</v>
      </c>
      <c r="B2" s="145">
        <v>100000</v>
      </c>
      <c r="C2" s="145"/>
      <c r="D2" s="145"/>
      <c r="E2" s="60" t="s">
        <v>2</v>
      </c>
      <c r="F2" s="146">
        <v>45170</v>
      </c>
      <c r="G2" s="147"/>
      <c r="H2" s="42"/>
      <c r="I2" s="42"/>
    </row>
    <row r="3" spans="1:12" ht="27" customHeight="1">
      <c r="A3" s="43" t="s">
        <v>3</v>
      </c>
      <c r="B3" s="148">
        <f>SUM(B2+D17)</f>
        <v>109900</v>
      </c>
      <c r="C3" s="148"/>
      <c r="D3" s="149"/>
      <c r="E3" s="44" t="s">
        <v>4</v>
      </c>
      <c r="F3" s="45">
        <v>0.03</v>
      </c>
      <c r="G3" s="46">
        <f>B3*F3</f>
        <v>3297</v>
      </c>
      <c r="H3" s="48" t="s">
        <v>5</v>
      </c>
      <c r="I3" s="49">
        <f>(B3-B2)</f>
        <v>9900</v>
      </c>
      <c r="K3" s="120"/>
    </row>
    <row r="4" spans="1:12" s="99" customFormat="1" ht="17.25" customHeight="1">
      <c r="A4" s="94"/>
      <c r="B4" s="95"/>
      <c r="C4" s="95"/>
      <c r="D4" s="95"/>
      <c r="E4" s="96"/>
      <c r="F4" s="115" t="s">
        <v>0</v>
      </c>
      <c r="G4" s="95"/>
      <c r="H4" s="97"/>
      <c r="I4" s="98"/>
    </row>
    <row r="5" spans="1:12" ht="39" customHeight="1">
      <c r="A5" s="100"/>
      <c r="B5" s="101"/>
      <c r="C5" s="101"/>
      <c r="D5" s="113"/>
      <c r="E5" s="102"/>
      <c r="F5" s="114"/>
      <c r="G5" s="101"/>
      <c r="H5" s="103"/>
      <c r="I5" s="104"/>
      <c r="J5" s="105"/>
      <c r="K5" s="106"/>
      <c r="L5" s="106"/>
    </row>
    <row r="6" spans="1:12" ht="21" customHeight="1">
      <c r="A6" s="110" t="s">
        <v>6</v>
      </c>
      <c r="B6" s="108" t="s">
        <v>0</v>
      </c>
      <c r="C6" s="108" t="s">
        <v>0</v>
      </c>
      <c r="D6" s="109"/>
      <c r="E6" s="108" t="s">
        <v>0</v>
      </c>
      <c r="F6" s="111" t="s">
        <v>0</v>
      </c>
      <c r="G6" s="47"/>
      <c r="H6" s="42"/>
      <c r="I6" s="42"/>
      <c r="L6" s="107"/>
    </row>
    <row r="7" spans="1:12" ht="28.5">
      <c r="A7" s="112" t="s">
        <v>7</v>
      </c>
      <c r="B7" s="54" t="s">
        <v>8</v>
      </c>
      <c r="C7" s="55" t="s">
        <v>9</v>
      </c>
      <c r="D7" s="56" t="s">
        <v>10</v>
      </c>
      <c r="E7" s="57" t="s">
        <v>11</v>
      </c>
      <c r="F7" s="55" t="s">
        <v>12</v>
      </c>
      <c r="G7" s="57" t="s">
        <v>13</v>
      </c>
      <c r="H7" s="56" t="s">
        <v>14</v>
      </c>
      <c r="I7" s="58" t="s">
        <v>15</v>
      </c>
      <c r="J7" s="61" t="s">
        <v>16</v>
      </c>
      <c r="K7" s="55" t="s">
        <v>17</v>
      </c>
      <c r="L7" s="59" t="s">
        <v>18</v>
      </c>
    </row>
    <row r="8" spans="1:12" ht="24.95" customHeight="1">
      <c r="A8" s="51">
        <v>45170</v>
      </c>
      <c r="B8" s="62">
        <v>13139</v>
      </c>
      <c r="C8" s="63">
        <v>3239</v>
      </c>
      <c r="D8" s="81">
        <f t="shared" ref="D8:D16" si="0">SUM(B8-C8)</f>
        <v>9900</v>
      </c>
      <c r="E8" s="64">
        <v>3</v>
      </c>
      <c r="F8" s="65">
        <v>1</v>
      </c>
      <c r="G8" s="64">
        <f t="shared" ref="G8:G16" si="1">SUM(E8+F8)</f>
        <v>4</v>
      </c>
      <c r="H8" s="66">
        <f t="shared" ref="H8:H16" si="2">E8/G8</f>
        <v>0.75</v>
      </c>
      <c r="I8" s="67">
        <f t="shared" ref="I8:I16" si="3">B8/E8</f>
        <v>4379.666666666667</v>
      </c>
      <c r="J8" s="67">
        <f t="shared" ref="J8:J16" si="4">C8/F8</f>
        <v>3239</v>
      </c>
      <c r="K8" s="68">
        <f t="shared" ref="K8:K16" si="5">I8/J8</f>
        <v>1.3521663064731915</v>
      </c>
      <c r="L8" s="69">
        <f t="shared" ref="L8:L16" si="6">B8/C8</f>
        <v>4.0564989194195737</v>
      </c>
    </row>
    <row r="9" spans="1:12" ht="24.95" customHeight="1">
      <c r="A9" s="52"/>
      <c r="B9" s="70"/>
      <c r="C9" s="71"/>
      <c r="D9" s="81">
        <f t="shared" si="0"/>
        <v>0</v>
      </c>
      <c r="E9" s="72"/>
      <c r="F9" s="72"/>
      <c r="G9" s="64">
        <f t="shared" si="1"/>
        <v>0</v>
      </c>
      <c r="H9" s="66" t="e">
        <f t="shared" si="2"/>
        <v>#DIV/0!</v>
      </c>
      <c r="I9" s="67" t="e">
        <f t="shared" si="3"/>
        <v>#DIV/0!</v>
      </c>
      <c r="J9" s="67" t="e">
        <f t="shared" si="4"/>
        <v>#DIV/0!</v>
      </c>
      <c r="K9" s="68" t="e">
        <f t="shared" si="5"/>
        <v>#DIV/0!</v>
      </c>
      <c r="L9" s="69" t="e">
        <f t="shared" si="6"/>
        <v>#DIV/0!</v>
      </c>
    </row>
    <row r="10" spans="1:12" ht="24.95" customHeight="1">
      <c r="A10" s="51"/>
      <c r="B10" s="70"/>
      <c r="C10" s="71"/>
      <c r="D10" s="81">
        <f t="shared" si="0"/>
        <v>0</v>
      </c>
      <c r="E10" s="72"/>
      <c r="F10" s="72"/>
      <c r="G10" s="64">
        <f t="shared" si="1"/>
        <v>0</v>
      </c>
      <c r="H10" s="66" t="e">
        <f t="shared" si="2"/>
        <v>#DIV/0!</v>
      </c>
      <c r="I10" s="67" t="e">
        <f t="shared" si="3"/>
        <v>#DIV/0!</v>
      </c>
      <c r="J10" s="67" t="e">
        <f t="shared" si="4"/>
        <v>#DIV/0!</v>
      </c>
      <c r="K10" s="68" t="e">
        <f t="shared" si="5"/>
        <v>#DIV/0!</v>
      </c>
      <c r="L10" s="69" t="e">
        <f t="shared" si="6"/>
        <v>#DIV/0!</v>
      </c>
    </row>
    <row r="11" spans="1:12" ht="24.95" customHeight="1">
      <c r="A11" s="52"/>
      <c r="B11" s="70"/>
      <c r="C11" s="71"/>
      <c r="D11" s="81">
        <f t="shared" si="0"/>
        <v>0</v>
      </c>
      <c r="E11" s="72"/>
      <c r="F11" s="72"/>
      <c r="G11" s="64">
        <f t="shared" si="1"/>
        <v>0</v>
      </c>
      <c r="H11" s="66" t="e">
        <f t="shared" si="2"/>
        <v>#DIV/0!</v>
      </c>
      <c r="I11" s="67" t="e">
        <f t="shared" si="3"/>
        <v>#DIV/0!</v>
      </c>
      <c r="J11" s="67" t="e">
        <f t="shared" si="4"/>
        <v>#DIV/0!</v>
      </c>
      <c r="K11" s="68" t="e">
        <f t="shared" si="5"/>
        <v>#DIV/0!</v>
      </c>
      <c r="L11" s="69" t="e">
        <f t="shared" si="6"/>
        <v>#DIV/0!</v>
      </c>
    </row>
    <row r="12" spans="1:12" ht="24.95" customHeight="1">
      <c r="A12" s="51"/>
      <c r="B12" s="70"/>
      <c r="C12" s="63"/>
      <c r="D12" s="81">
        <f t="shared" si="0"/>
        <v>0</v>
      </c>
      <c r="E12" s="72"/>
      <c r="F12" s="72"/>
      <c r="G12" s="64">
        <f t="shared" si="1"/>
        <v>0</v>
      </c>
      <c r="H12" s="66" t="e">
        <f t="shared" si="2"/>
        <v>#DIV/0!</v>
      </c>
      <c r="I12" s="67" t="e">
        <f t="shared" si="3"/>
        <v>#DIV/0!</v>
      </c>
      <c r="J12" s="67" t="e">
        <f t="shared" si="4"/>
        <v>#DIV/0!</v>
      </c>
      <c r="K12" s="68" t="e">
        <f t="shared" si="5"/>
        <v>#DIV/0!</v>
      </c>
      <c r="L12" s="69" t="e">
        <f t="shared" si="6"/>
        <v>#DIV/0!</v>
      </c>
    </row>
    <row r="13" spans="1:12" ht="24.95" customHeight="1">
      <c r="A13" s="52"/>
      <c r="B13" s="70"/>
      <c r="C13" s="71"/>
      <c r="D13" s="81">
        <f t="shared" si="0"/>
        <v>0</v>
      </c>
      <c r="E13" s="72"/>
      <c r="F13" s="72"/>
      <c r="G13" s="64">
        <f t="shared" si="1"/>
        <v>0</v>
      </c>
      <c r="H13" s="66" t="e">
        <f t="shared" si="2"/>
        <v>#DIV/0!</v>
      </c>
      <c r="I13" s="67" t="e">
        <f t="shared" si="3"/>
        <v>#DIV/0!</v>
      </c>
      <c r="J13" s="67" t="e">
        <f t="shared" si="4"/>
        <v>#DIV/0!</v>
      </c>
      <c r="K13" s="68" t="e">
        <f t="shared" si="5"/>
        <v>#DIV/0!</v>
      </c>
      <c r="L13" s="69" t="e">
        <f t="shared" si="6"/>
        <v>#DIV/0!</v>
      </c>
    </row>
    <row r="14" spans="1:12" ht="24.95" customHeight="1">
      <c r="A14" s="51"/>
      <c r="B14" s="70"/>
      <c r="C14" s="63"/>
      <c r="D14" s="81">
        <f t="shared" si="0"/>
        <v>0</v>
      </c>
      <c r="E14" s="72"/>
      <c r="F14" s="72"/>
      <c r="G14" s="64">
        <f t="shared" si="1"/>
        <v>0</v>
      </c>
      <c r="H14" s="66" t="e">
        <f t="shared" si="2"/>
        <v>#DIV/0!</v>
      </c>
      <c r="I14" s="67" t="e">
        <f t="shared" si="3"/>
        <v>#DIV/0!</v>
      </c>
      <c r="J14" s="67" t="e">
        <f t="shared" si="4"/>
        <v>#DIV/0!</v>
      </c>
      <c r="K14" s="68" t="e">
        <f t="shared" si="5"/>
        <v>#DIV/0!</v>
      </c>
      <c r="L14" s="69" t="e">
        <f t="shared" si="6"/>
        <v>#DIV/0!</v>
      </c>
    </row>
    <row r="15" spans="1:12" ht="24.95" customHeight="1">
      <c r="A15" s="52"/>
      <c r="B15" s="70"/>
      <c r="C15" s="63"/>
      <c r="D15" s="81">
        <f t="shared" si="0"/>
        <v>0</v>
      </c>
      <c r="E15" s="72"/>
      <c r="F15" s="72"/>
      <c r="G15" s="64">
        <f t="shared" si="1"/>
        <v>0</v>
      </c>
      <c r="H15" s="66" t="e">
        <f t="shared" si="2"/>
        <v>#DIV/0!</v>
      </c>
      <c r="I15" s="67" t="e">
        <f t="shared" si="3"/>
        <v>#DIV/0!</v>
      </c>
      <c r="J15" s="67" t="e">
        <f t="shared" si="4"/>
        <v>#DIV/0!</v>
      </c>
      <c r="K15" s="68" t="e">
        <f t="shared" si="5"/>
        <v>#DIV/0!</v>
      </c>
      <c r="L15" s="69" t="e">
        <f t="shared" si="6"/>
        <v>#DIV/0!</v>
      </c>
    </row>
    <row r="16" spans="1:12" ht="24.95" customHeight="1">
      <c r="A16" s="53"/>
      <c r="B16" s="73"/>
      <c r="C16" s="74"/>
      <c r="D16" s="82">
        <f t="shared" si="0"/>
        <v>0</v>
      </c>
      <c r="E16" s="75"/>
      <c r="F16" s="75"/>
      <c r="G16" s="76">
        <f t="shared" si="1"/>
        <v>0</v>
      </c>
      <c r="H16" s="77" t="e">
        <f t="shared" si="2"/>
        <v>#DIV/0!</v>
      </c>
      <c r="I16" s="78" t="e">
        <f t="shared" si="3"/>
        <v>#DIV/0!</v>
      </c>
      <c r="J16" s="78" t="e">
        <f t="shared" si="4"/>
        <v>#DIV/0!</v>
      </c>
      <c r="K16" s="79" t="e">
        <f t="shared" si="5"/>
        <v>#DIV/0!</v>
      </c>
      <c r="L16" s="80" t="e">
        <f t="shared" si="6"/>
        <v>#DIV/0!</v>
      </c>
    </row>
    <row r="17" spans="1:12" ht="24.95" customHeight="1">
      <c r="A17" s="83" t="s">
        <v>198</v>
      </c>
      <c r="B17" s="84">
        <f t="shared" ref="B17:G17" si="7">SUM(B8:B16)</f>
        <v>13139</v>
      </c>
      <c r="C17" s="85">
        <f t="shared" si="7"/>
        <v>3239</v>
      </c>
      <c r="D17" s="86">
        <f t="shared" si="7"/>
        <v>9900</v>
      </c>
      <c r="E17" s="87">
        <f t="shared" si="7"/>
        <v>3</v>
      </c>
      <c r="F17" s="88">
        <f t="shared" si="7"/>
        <v>1</v>
      </c>
      <c r="G17" s="87">
        <f t="shared" si="7"/>
        <v>4</v>
      </c>
      <c r="H17" s="89" t="e">
        <f>AVERAGE(H8:H16)</f>
        <v>#DIV/0!</v>
      </c>
      <c r="I17" s="85" t="e">
        <f>AVERAGE(I8:I16)</f>
        <v>#DIV/0!</v>
      </c>
      <c r="J17" s="85" t="e">
        <f>AVERAGE(J8:J16)</f>
        <v>#DIV/0!</v>
      </c>
      <c r="K17" s="90" t="e">
        <f>AVERAGE(K8:K16)</f>
        <v>#DIV/0!</v>
      </c>
      <c r="L17" s="91" t="e">
        <f>AVERAGE(L8:L16)</f>
        <v>#DIV/0!</v>
      </c>
    </row>
    <row r="18" spans="1:12">
      <c r="A18" s="50"/>
      <c r="J18" s="92"/>
      <c r="K18" s="93" t="s">
        <v>19</v>
      </c>
      <c r="L18" s="93" t="s">
        <v>20</v>
      </c>
    </row>
    <row r="19" spans="1:12">
      <c r="A19" s="50"/>
    </row>
  </sheetData>
  <mergeCells count="5">
    <mergeCell ref="B1:D1"/>
    <mergeCell ref="F1:G1"/>
    <mergeCell ref="B2:D2"/>
    <mergeCell ref="F2:G2"/>
    <mergeCell ref="B3:D3"/>
  </mergeCells>
  <phoneticPr fontId="13"/>
  <pageMargins left="0.69861111111111107" right="0.69861111111111107" top="0.75" bottom="0.75" header="0.3" footer="0.3"/>
  <pageSetup paperSize="9" firstPageNumber="4294963191"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3"/>
  <sheetViews>
    <sheetView zoomScaleSheetLayoutView="100" workbookViewId="0">
      <pane ySplit="1" topLeftCell="A2" activePane="bottomLeft" state="frozen"/>
      <selection pane="bottomLeft" activeCell="I13" sqref="I13"/>
    </sheetView>
  </sheetViews>
  <sheetFormatPr defaultColWidth="10" defaultRowHeight="13.5" customHeight="1"/>
  <cols>
    <col min="1" max="1" width="9.625" customWidth="1"/>
    <col min="3" max="3" width="17.25" customWidth="1"/>
    <col min="4" max="4" width="19.25" customWidth="1"/>
    <col min="5" max="5" width="6.875" customWidth="1"/>
    <col min="6" max="6" width="17.625" customWidth="1"/>
    <col min="7" max="7" width="13.125" customWidth="1"/>
    <col min="8" max="8" width="11.25" customWidth="1"/>
    <col min="9" max="9" width="17.625" customWidth="1"/>
    <col min="11" max="11" width="18.375" customWidth="1"/>
    <col min="12" max="12" width="9" customWidth="1"/>
    <col min="13" max="14" width="10" style="166"/>
    <col min="15" max="15" width="15.875" style="171" customWidth="1"/>
    <col min="16" max="17" width="10" style="171"/>
  </cols>
  <sheetData>
    <row r="1" spans="1:17" ht="14.25" thickBot="1">
      <c r="A1" s="37" t="s">
        <v>21</v>
      </c>
      <c r="B1" s="38" t="s">
        <v>22</v>
      </c>
      <c r="C1" s="38" t="s">
        <v>23</v>
      </c>
      <c r="D1" s="38" t="s">
        <v>24</v>
      </c>
      <c r="E1" s="38" t="s">
        <v>25</v>
      </c>
      <c r="F1" s="38" t="s">
        <v>26</v>
      </c>
      <c r="G1" s="38" t="s">
        <v>27</v>
      </c>
      <c r="H1" s="38" t="s">
        <v>28</v>
      </c>
      <c r="I1" s="38" t="s">
        <v>29</v>
      </c>
      <c r="J1" s="38" t="s">
        <v>30</v>
      </c>
      <c r="K1" s="38" t="s">
        <v>31</v>
      </c>
      <c r="L1" s="38" t="s">
        <v>32</v>
      </c>
      <c r="M1" s="164" t="s">
        <v>33</v>
      </c>
      <c r="N1" s="165" t="s">
        <v>34</v>
      </c>
      <c r="O1" s="169" t="s">
        <v>35</v>
      </c>
      <c r="P1" s="170" t="s">
        <v>190</v>
      </c>
      <c r="Q1" s="169" t="s">
        <v>197</v>
      </c>
    </row>
    <row r="2" spans="1:17" ht="13.5" customHeight="1">
      <c r="A2" t="s">
        <v>69</v>
      </c>
      <c r="B2" t="s">
        <v>192</v>
      </c>
      <c r="C2" t="s">
        <v>70</v>
      </c>
      <c r="D2" t="s">
        <v>37</v>
      </c>
      <c r="E2" t="s">
        <v>38</v>
      </c>
      <c r="F2" t="s">
        <v>182</v>
      </c>
      <c r="G2">
        <v>165.62</v>
      </c>
      <c r="H2" t="s">
        <v>38</v>
      </c>
      <c r="I2" t="s">
        <v>183</v>
      </c>
      <c r="J2">
        <v>165.011</v>
      </c>
      <c r="K2" t="s">
        <v>191</v>
      </c>
      <c r="L2" t="s">
        <v>194</v>
      </c>
      <c r="M2" s="166">
        <v>60.9</v>
      </c>
      <c r="O2" s="171">
        <v>4872</v>
      </c>
      <c r="P2" s="175">
        <v>-58</v>
      </c>
      <c r="Q2" s="171">
        <f>O2+P2</f>
        <v>4814</v>
      </c>
    </row>
    <row r="3" spans="1:17">
      <c r="A3" t="s">
        <v>74</v>
      </c>
      <c r="B3" t="s">
        <v>36</v>
      </c>
      <c r="C3" t="s">
        <v>72</v>
      </c>
      <c r="D3" t="s">
        <v>37</v>
      </c>
      <c r="E3" t="s">
        <v>38</v>
      </c>
      <c r="F3" t="s">
        <v>184</v>
      </c>
      <c r="G3">
        <v>94.617999999999995</v>
      </c>
      <c r="H3" t="s">
        <v>38</v>
      </c>
      <c r="I3" t="s">
        <v>187</v>
      </c>
      <c r="J3">
        <v>95.287999999999997</v>
      </c>
      <c r="K3" t="s">
        <v>191</v>
      </c>
      <c r="L3" t="s">
        <v>193</v>
      </c>
      <c r="M3" s="166">
        <v>67</v>
      </c>
      <c r="O3" s="171">
        <v>4690</v>
      </c>
      <c r="P3" s="175">
        <v>-50</v>
      </c>
      <c r="Q3" s="171">
        <f t="shared" ref="Q3:Q5" si="0">O3+P3</f>
        <v>4640</v>
      </c>
    </row>
    <row r="4" spans="1:17">
      <c r="A4" t="s">
        <v>75</v>
      </c>
      <c r="B4" t="s">
        <v>192</v>
      </c>
      <c r="C4" t="s">
        <v>181</v>
      </c>
      <c r="D4" t="s">
        <v>37</v>
      </c>
      <c r="E4" t="s">
        <v>38</v>
      </c>
      <c r="F4" t="s">
        <v>185</v>
      </c>
      <c r="G4">
        <v>1.0638399999999999</v>
      </c>
      <c r="H4" t="s">
        <v>38</v>
      </c>
      <c r="I4" t="s">
        <v>188</v>
      </c>
      <c r="J4">
        <v>1.06623</v>
      </c>
      <c r="K4" t="s">
        <v>191</v>
      </c>
      <c r="L4" t="s">
        <v>195</v>
      </c>
      <c r="N4" s="174" t="s">
        <v>196</v>
      </c>
      <c r="O4" s="176">
        <v>-3174</v>
      </c>
      <c r="P4" s="175">
        <v>-65</v>
      </c>
      <c r="Q4" s="171">
        <f t="shared" si="0"/>
        <v>-3239</v>
      </c>
    </row>
    <row r="5" spans="1:17">
      <c r="A5" t="s">
        <v>76</v>
      </c>
      <c r="B5" t="s">
        <v>36</v>
      </c>
      <c r="C5" t="s">
        <v>77</v>
      </c>
      <c r="D5" t="s">
        <v>37</v>
      </c>
      <c r="E5" t="s">
        <v>38</v>
      </c>
      <c r="F5" t="s">
        <v>186</v>
      </c>
      <c r="G5">
        <v>0.63778999999999997</v>
      </c>
      <c r="H5" t="s">
        <v>38</v>
      </c>
      <c r="I5" t="s">
        <v>189</v>
      </c>
      <c r="J5">
        <v>0.63951999999999998</v>
      </c>
      <c r="K5" t="s">
        <v>191</v>
      </c>
      <c r="L5" t="s">
        <v>193</v>
      </c>
      <c r="M5" s="166">
        <v>17.3</v>
      </c>
      <c r="O5" s="171">
        <v>3617</v>
      </c>
      <c r="P5" s="175">
        <v>-101</v>
      </c>
      <c r="Q5" s="171">
        <f t="shared" si="0"/>
        <v>3516</v>
      </c>
    </row>
    <row r="6" spans="1:17"/>
    <row r="7" spans="1:17"/>
    <row r="8" spans="1:17"/>
    <row r="9" spans="1:17"/>
    <row r="10" spans="1:17"/>
    <row r="11" spans="1:17"/>
    <row r="12" spans="1:17"/>
    <row r="13" spans="1:17"/>
    <row r="14" spans="1:17"/>
    <row r="15" spans="1:17"/>
    <row r="16" spans="1:17"/>
    <row r="17" spans="1:16"/>
    <row r="18" spans="1:16"/>
    <row r="19" spans="1:16"/>
    <row r="20" spans="1:16"/>
    <row r="21" spans="1:16"/>
    <row r="22" spans="1:16"/>
    <row r="23" spans="1:16"/>
    <row r="24" spans="1:16"/>
    <row r="25" spans="1:16"/>
    <row r="26" spans="1:16" ht="14.25" thickBot="1">
      <c r="A26" s="39"/>
      <c r="B26" s="39"/>
      <c r="C26" s="39"/>
      <c r="D26" s="39"/>
      <c r="E26" s="39"/>
      <c r="F26" s="39"/>
      <c r="G26" s="39"/>
      <c r="H26" s="39"/>
      <c r="I26" s="39"/>
      <c r="J26" s="39"/>
      <c r="K26" s="39"/>
      <c r="L26" s="39"/>
      <c r="M26" s="167"/>
      <c r="N26" s="167"/>
      <c r="O26" s="172"/>
      <c r="P26" s="172"/>
    </row>
    <row r="27" spans="1:16" ht="14.25" thickTop="1">
      <c r="L27" s="40" t="s">
        <v>39</v>
      </c>
    </row>
    <row r="28" spans="1:16"/>
    <row r="29" spans="1:16"/>
    <row r="31" spans="1:16">
      <c r="L31" s="10"/>
      <c r="M31" s="168"/>
      <c r="N31" s="168"/>
      <c r="P31" s="173"/>
    </row>
    <row r="33" spans="3:9" ht="13.5" customHeight="1" thickBot="1"/>
    <row r="34" spans="3:9" ht="14.25" thickBot="1">
      <c r="C34" s="150" t="s">
        <v>40</v>
      </c>
      <c r="D34" s="151"/>
      <c r="F34" s="152" t="s">
        <v>41</v>
      </c>
      <c r="G34" s="153"/>
      <c r="H34" s="26" t="s">
        <v>42</v>
      </c>
      <c r="I34" s="29" t="s">
        <v>43</v>
      </c>
    </row>
    <row r="35" spans="3:9">
      <c r="C35" s="5" t="s">
        <v>44</v>
      </c>
      <c r="D35" s="6"/>
      <c r="F35" s="5"/>
      <c r="G35" s="13"/>
      <c r="H35" s="19"/>
      <c r="I35" s="22"/>
    </row>
    <row r="36" spans="3:9">
      <c r="C36" s="2" t="s">
        <v>45</v>
      </c>
      <c r="D36" s="1"/>
      <c r="F36" s="2"/>
      <c r="G36" s="15"/>
      <c r="H36" s="20"/>
      <c r="I36" s="16"/>
    </row>
    <row r="37" spans="3:9">
      <c r="C37" s="2" t="s">
        <v>46</v>
      </c>
      <c r="D37" s="1"/>
      <c r="F37" s="2"/>
      <c r="G37" s="15"/>
      <c r="H37" s="20"/>
      <c r="I37" s="16"/>
    </row>
    <row r="38" spans="3:9">
      <c r="C38" s="2" t="s">
        <v>47</v>
      </c>
      <c r="D38" s="1"/>
      <c r="F38" s="2"/>
      <c r="G38" s="15"/>
      <c r="H38" s="20"/>
      <c r="I38" s="16"/>
    </row>
    <row r="39" spans="3:9">
      <c r="C39" s="2" t="s">
        <v>48</v>
      </c>
      <c r="D39" s="1"/>
      <c r="F39" s="2"/>
      <c r="G39" s="15"/>
      <c r="H39" s="20"/>
      <c r="I39" s="16"/>
    </row>
    <row r="40" spans="3:9">
      <c r="C40" s="2" t="s">
        <v>49</v>
      </c>
      <c r="D40" s="4"/>
      <c r="F40" s="2"/>
      <c r="G40" s="15"/>
      <c r="H40" s="20"/>
      <c r="I40" s="16"/>
    </row>
    <row r="41" spans="3:9">
      <c r="C41" s="2" t="s">
        <v>50</v>
      </c>
      <c r="D41" s="1"/>
      <c r="F41" s="2"/>
      <c r="G41" s="15"/>
      <c r="H41" s="20"/>
      <c r="I41" s="16"/>
    </row>
    <row r="42" spans="3:9">
      <c r="C42" s="8" t="s">
        <v>51</v>
      </c>
      <c r="D42" s="9"/>
      <c r="F42" s="2"/>
      <c r="G42" s="15"/>
      <c r="H42" s="20"/>
      <c r="I42" s="16"/>
    </row>
    <row r="43" spans="3:9">
      <c r="C43" s="2" t="s">
        <v>52</v>
      </c>
      <c r="D43" s="1"/>
      <c r="F43" s="2"/>
      <c r="G43" s="15"/>
      <c r="H43" s="20"/>
      <c r="I43" s="16"/>
    </row>
    <row r="44" spans="3:9">
      <c r="C44" s="2" t="s">
        <v>53</v>
      </c>
      <c r="D44" s="4"/>
      <c r="F44" s="2"/>
      <c r="G44" s="15"/>
      <c r="H44" s="20"/>
      <c r="I44" s="16"/>
    </row>
    <row r="45" spans="3:9">
      <c r="C45" s="2" t="s">
        <v>54</v>
      </c>
      <c r="D45" s="1"/>
      <c r="F45" s="5"/>
      <c r="G45" s="13"/>
      <c r="H45" s="19"/>
      <c r="I45" s="14"/>
    </row>
    <row r="46" spans="3:9">
      <c r="C46" s="2" t="s">
        <v>15</v>
      </c>
      <c r="D46" s="11"/>
      <c r="F46" s="2"/>
      <c r="G46" s="15"/>
      <c r="H46" s="20"/>
      <c r="I46" s="16"/>
    </row>
    <row r="47" spans="3:9">
      <c r="C47" s="2" t="s">
        <v>16</v>
      </c>
      <c r="D47" s="11"/>
      <c r="F47" s="2"/>
      <c r="G47" s="15"/>
      <c r="H47" s="20"/>
      <c r="I47" s="16"/>
    </row>
    <row r="48" spans="3:9">
      <c r="C48" s="2" t="s">
        <v>55</v>
      </c>
      <c r="D48" s="1"/>
      <c r="F48" s="2"/>
      <c r="G48" s="15"/>
      <c r="H48" s="20"/>
      <c r="I48" s="16"/>
    </row>
    <row r="49" spans="3:10">
      <c r="C49" s="2" t="s">
        <v>56</v>
      </c>
      <c r="D49" s="1"/>
      <c r="F49" s="2"/>
      <c r="G49" s="15"/>
      <c r="H49" s="20"/>
      <c r="I49" s="16"/>
    </row>
    <row r="50" spans="3:10">
      <c r="C50" s="2" t="s">
        <v>57</v>
      </c>
      <c r="D50" s="12"/>
      <c r="F50" s="2"/>
      <c r="G50" s="15"/>
      <c r="H50" s="20"/>
      <c r="I50" s="16"/>
    </row>
    <row r="51" spans="3:10" ht="14.25" thickBot="1">
      <c r="C51" s="3" t="s">
        <v>14</v>
      </c>
      <c r="D51" s="7"/>
      <c r="F51" s="2"/>
      <c r="G51" s="15"/>
      <c r="H51" s="20"/>
      <c r="I51" s="16"/>
    </row>
    <row r="52" spans="3:10">
      <c r="F52" s="2"/>
      <c r="G52" s="15"/>
      <c r="H52" s="20"/>
      <c r="I52" s="16"/>
    </row>
    <row r="53" spans="3:10" ht="14.25" thickBot="1">
      <c r="F53" s="3"/>
      <c r="G53" s="17"/>
      <c r="H53" s="21"/>
      <c r="I53" s="18"/>
    </row>
    <row r="54" spans="3:10" ht="14.25" thickBot="1">
      <c r="F54" s="36" t="s">
        <v>39</v>
      </c>
      <c r="G54" s="41">
        <f>SUM(G35:G53)</f>
        <v>0</v>
      </c>
      <c r="H54" s="41">
        <f>SUM(H35:H53)</f>
        <v>0</v>
      </c>
      <c r="I54" s="41">
        <f>SUM(I35:I53)</f>
        <v>0</v>
      </c>
    </row>
    <row r="56" spans="3:10" ht="13.5" customHeight="1" thickBot="1"/>
    <row r="57" spans="3:10" ht="14.25" thickBot="1">
      <c r="F57" s="152" t="s">
        <v>58</v>
      </c>
      <c r="G57" s="153"/>
      <c r="H57" s="26" t="s">
        <v>42</v>
      </c>
      <c r="I57" s="27" t="s">
        <v>43</v>
      </c>
      <c r="J57" s="28" t="s">
        <v>59</v>
      </c>
    </row>
    <row r="58" spans="3:10">
      <c r="F58" s="5" t="s">
        <v>60</v>
      </c>
      <c r="G58" s="13">
        <v>0</v>
      </c>
      <c r="H58" s="19">
        <v>0</v>
      </c>
      <c r="I58" s="23">
        <v>0</v>
      </c>
      <c r="J58" s="24">
        <v>0</v>
      </c>
    </row>
    <row r="59" spans="3:10">
      <c r="F59" s="2" t="s">
        <v>61</v>
      </c>
      <c r="G59" s="15">
        <v>0</v>
      </c>
      <c r="H59" s="15">
        <v>0</v>
      </c>
      <c r="I59" s="20">
        <v>0</v>
      </c>
      <c r="J59" s="25">
        <v>0</v>
      </c>
    </row>
    <row r="60" spans="3:10">
      <c r="F60" s="2" t="s">
        <v>62</v>
      </c>
      <c r="G60" s="15">
        <v>0</v>
      </c>
      <c r="H60" s="15">
        <v>0</v>
      </c>
      <c r="I60" s="20">
        <v>0</v>
      </c>
      <c r="J60" s="25">
        <v>0</v>
      </c>
    </row>
    <row r="61" spans="3:10">
      <c r="F61" s="2" t="s">
        <v>63</v>
      </c>
      <c r="G61" s="15">
        <v>0</v>
      </c>
      <c r="H61" s="15">
        <v>0</v>
      </c>
      <c r="I61" s="20">
        <v>0</v>
      </c>
      <c r="J61" s="25">
        <v>0</v>
      </c>
    </row>
    <row r="62" spans="3:10" ht="14.25" thickBot="1">
      <c r="F62" s="31" t="s">
        <v>64</v>
      </c>
      <c r="G62" s="32">
        <v>0</v>
      </c>
      <c r="H62" s="32">
        <v>0</v>
      </c>
      <c r="I62" s="33">
        <v>0</v>
      </c>
      <c r="J62" s="34">
        <v>0</v>
      </c>
    </row>
    <row r="63" spans="3:10" ht="14.25" thickBot="1">
      <c r="F63" s="30" t="s">
        <v>39</v>
      </c>
      <c r="G63" s="30"/>
      <c r="H63" s="30"/>
      <c r="I63" s="35"/>
      <c r="J63" s="121">
        <f>SUM(J58:J62)</f>
        <v>0</v>
      </c>
    </row>
  </sheetData>
  <mergeCells count="3">
    <mergeCell ref="C34:D34"/>
    <mergeCell ref="F34:G34"/>
    <mergeCell ref="F57:G57"/>
  </mergeCells>
  <phoneticPr fontId="13"/>
  <pageMargins left="0.69861111111111107" right="0.69861111111111107" top="0.75" bottom="0.75" header="0.3" footer="0.3"/>
  <pageSetup paperSize="9" firstPageNumber="4294963191" orientation="portrait" horizontalDpi="120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20"/>
  <sheetViews>
    <sheetView zoomScale="70" zoomScaleNormal="70" zoomScaleSheetLayoutView="100" workbookViewId="0">
      <selection activeCell="W451" sqref="W451"/>
    </sheetView>
  </sheetViews>
  <sheetFormatPr defaultColWidth="8.875" defaultRowHeight="13.5"/>
  <cols>
    <col min="1" max="1" width="10.5" bestFit="1" customWidth="1"/>
  </cols>
  <sheetData>
    <row r="1" spans="1:2">
      <c r="A1" s="127">
        <v>45175</v>
      </c>
      <c r="B1" t="s">
        <v>68</v>
      </c>
    </row>
    <row r="144" spans="1:2">
      <c r="A144" s="127">
        <v>45182</v>
      </c>
      <c r="B144" t="s">
        <v>71</v>
      </c>
    </row>
    <row r="281" spans="1:2">
      <c r="A281" s="127">
        <v>45190</v>
      </c>
      <c r="B281" t="s">
        <v>199</v>
      </c>
    </row>
    <row r="420" spans="1:2">
      <c r="A420" s="127">
        <v>45197</v>
      </c>
      <c r="B420" t="s">
        <v>73</v>
      </c>
    </row>
  </sheetData>
  <phoneticPr fontId="13"/>
  <pageMargins left="0.75" right="0.75" top="1" bottom="1" header="0.51111111111111107" footer="0.51111111111111107"/>
  <pageSetup paperSize="9" firstPageNumber="4294963191"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
  <sheetViews>
    <sheetView tabSelected="1" zoomScaleSheetLayoutView="100" workbookViewId="0">
      <selection activeCell="G17" sqref="G17"/>
    </sheetView>
  </sheetViews>
  <sheetFormatPr defaultColWidth="8.875" defaultRowHeight="13.5"/>
  <sheetData>
    <row r="1" spans="1:9">
      <c r="A1" s="123" t="s">
        <v>65</v>
      </c>
      <c r="B1" s="124"/>
      <c r="C1" s="124"/>
      <c r="D1" s="124"/>
      <c r="E1" s="124"/>
      <c r="F1" s="124"/>
      <c r="G1" s="124"/>
      <c r="H1" s="124"/>
      <c r="I1" s="122"/>
    </row>
    <row r="2" spans="1:9">
      <c r="A2" s="125" t="s">
        <v>66</v>
      </c>
      <c r="B2" s="126"/>
      <c r="C2" s="126"/>
      <c r="D2" s="126"/>
      <c r="E2" s="126"/>
      <c r="F2" s="126"/>
      <c r="G2" s="126"/>
      <c r="H2" s="126"/>
      <c r="I2" s="122"/>
    </row>
    <row r="3" spans="1:9">
      <c r="A3" s="163" t="s">
        <v>178</v>
      </c>
      <c r="D3" s="122"/>
    </row>
    <row r="4" spans="1:9">
      <c r="A4" t="s">
        <v>179</v>
      </c>
    </row>
    <row r="7" spans="1:9">
      <c r="A7" t="s">
        <v>67</v>
      </c>
    </row>
    <row r="8" spans="1:9">
      <c r="A8" t="s">
        <v>180</v>
      </c>
    </row>
    <row r="9" spans="1:9">
      <c r="A9" t="s">
        <v>200</v>
      </c>
    </row>
  </sheetData>
  <phoneticPr fontId="13"/>
  <pageMargins left="0.75" right="0.75" top="1" bottom="1" header="0.51111111111111107" footer="0.51111111111111107"/>
  <pageSetup paperSize="9" firstPageNumber="4294963191"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7F2F3-FBD1-4956-BCA7-DA6779C21387}">
  <dimension ref="A1:N39"/>
  <sheetViews>
    <sheetView topLeftCell="A13" workbookViewId="0">
      <selection activeCell="P7" sqref="P7"/>
    </sheetView>
  </sheetViews>
  <sheetFormatPr defaultRowHeight="13.5"/>
  <cols>
    <col min="2" max="2" width="17.125" customWidth="1"/>
    <col min="9" max="9" width="17.625" customWidth="1"/>
  </cols>
  <sheetData>
    <row r="1" spans="1:14" ht="25.5">
      <c r="A1" s="139" t="s">
        <v>78</v>
      </c>
    </row>
    <row r="2" spans="1:14">
      <c r="A2" s="50"/>
    </row>
    <row r="3" spans="1:14" ht="27" customHeight="1">
      <c r="A3" s="157" t="s">
        <v>79</v>
      </c>
      <c r="B3" s="157"/>
      <c r="C3" s="157" t="s">
        <v>80</v>
      </c>
      <c r="D3" s="157"/>
      <c r="E3" s="157"/>
      <c r="F3" s="157"/>
      <c r="G3" s="157"/>
      <c r="H3" s="157" t="s">
        <v>81</v>
      </c>
      <c r="I3" s="157"/>
      <c r="J3" s="157" t="s">
        <v>82</v>
      </c>
      <c r="K3" s="157"/>
      <c r="L3" s="154" t="s">
        <v>83</v>
      </c>
      <c r="M3" s="154"/>
      <c r="N3" s="154"/>
    </row>
    <row r="4" spans="1:14" ht="13.5" customHeight="1">
      <c r="A4" s="157" t="s">
        <v>84</v>
      </c>
      <c r="B4" s="157"/>
      <c r="C4" s="157"/>
      <c r="D4" s="157"/>
      <c r="E4" s="157"/>
      <c r="F4" s="157"/>
      <c r="G4" s="157"/>
      <c r="H4" s="157"/>
      <c r="I4" s="157"/>
      <c r="J4" s="157"/>
      <c r="K4" s="157"/>
      <c r="L4" s="157"/>
      <c r="M4" s="157"/>
    </row>
    <row r="5" spans="1:14" ht="27">
      <c r="A5" s="130" t="s">
        <v>85</v>
      </c>
      <c r="B5" s="131" t="s">
        <v>86</v>
      </c>
      <c r="C5" s="130" t="s">
        <v>87</v>
      </c>
      <c r="D5" s="130" t="s">
        <v>88</v>
      </c>
      <c r="E5" s="130" t="s">
        <v>89</v>
      </c>
      <c r="F5" s="130" t="s">
        <v>90</v>
      </c>
      <c r="G5" s="130" t="s">
        <v>91</v>
      </c>
      <c r="H5" s="130" t="s">
        <v>92</v>
      </c>
      <c r="I5" s="131" t="s">
        <v>93</v>
      </c>
      <c r="J5" s="130" t="s">
        <v>90</v>
      </c>
      <c r="K5" s="130" t="s">
        <v>94</v>
      </c>
      <c r="L5" s="130" t="s">
        <v>95</v>
      </c>
      <c r="M5" s="130" t="s">
        <v>96</v>
      </c>
      <c r="N5" s="130" t="s">
        <v>97</v>
      </c>
    </row>
    <row r="6" spans="1:14">
      <c r="A6" s="128">
        <v>151657243</v>
      </c>
      <c r="B6" s="132" t="s">
        <v>98</v>
      </c>
      <c r="C6" s="128" t="s">
        <v>99</v>
      </c>
      <c r="D6" s="128">
        <v>0.14000000000000001</v>
      </c>
      <c r="E6" s="128" t="s">
        <v>100</v>
      </c>
      <c r="F6" s="133">
        <v>0.63778999999999997</v>
      </c>
      <c r="G6" s="133">
        <v>0.63622000000000001</v>
      </c>
      <c r="H6" s="133">
        <v>0.63951999999999998</v>
      </c>
      <c r="I6" s="132" t="s">
        <v>101</v>
      </c>
      <c r="J6" s="133">
        <v>0.63951999999999998</v>
      </c>
      <c r="K6" s="128">
        <v>-101</v>
      </c>
      <c r="L6" s="128">
        <v>0</v>
      </c>
      <c r="M6" s="128">
        <v>0</v>
      </c>
      <c r="N6" s="128" t="s">
        <v>102</v>
      </c>
    </row>
    <row r="7" spans="1:14">
      <c r="A7" s="134">
        <v>151508239</v>
      </c>
      <c r="B7" s="135" t="s">
        <v>103</v>
      </c>
      <c r="C7" s="134" t="s">
        <v>104</v>
      </c>
      <c r="D7" s="134">
        <v>0.09</v>
      </c>
      <c r="E7" s="134" t="s">
        <v>105</v>
      </c>
      <c r="F7" s="136">
        <v>1.0638399999999999</v>
      </c>
      <c r="G7" s="136">
        <v>1.0662199999999999</v>
      </c>
      <c r="H7" s="136">
        <v>1.0605</v>
      </c>
      <c r="I7" s="135" t="s">
        <v>106</v>
      </c>
      <c r="J7" s="136">
        <v>1.06623</v>
      </c>
      <c r="K7" s="134">
        <v>-65</v>
      </c>
      <c r="L7" s="134">
        <v>0</v>
      </c>
      <c r="M7" s="134">
        <v>0</v>
      </c>
      <c r="N7" s="134" t="s">
        <v>107</v>
      </c>
    </row>
    <row r="8" spans="1:14">
      <c r="A8" s="128">
        <v>151301936</v>
      </c>
      <c r="B8" s="132" t="s">
        <v>108</v>
      </c>
      <c r="C8" s="128" t="s">
        <v>99</v>
      </c>
      <c r="D8" s="128">
        <v>7.0000000000000007E-2</v>
      </c>
      <c r="E8" s="128" t="s">
        <v>109</v>
      </c>
      <c r="F8" s="137">
        <v>94.617999999999995</v>
      </c>
      <c r="G8" s="137">
        <v>94.165999999999997</v>
      </c>
      <c r="H8" s="137">
        <v>95.284000000000006</v>
      </c>
      <c r="I8" s="132" t="s">
        <v>110</v>
      </c>
      <c r="J8" s="137">
        <v>95.287999999999997</v>
      </c>
      <c r="K8" s="128">
        <v>-50</v>
      </c>
      <c r="L8" s="128">
        <v>0</v>
      </c>
      <c r="M8" s="128">
        <v>169</v>
      </c>
      <c r="N8" s="128" t="s">
        <v>111</v>
      </c>
    </row>
    <row r="9" spans="1:14">
      <c r="A9" s="134">
        <v>151111691</v>
      </c>
      <c r="B9" s="135" t="s">
        <v>112</v>
      </c>
      <c r="C9" s="134" t="s">
        <v>104</v>
      </c>
      <c r="D9" s="134">
        <v>0.08</v>
      </c>
      <c r="E9" s="134" t="s">
        <v>113</v>
      </c>
      <c r="F9" s="138">
        <v>165.62</v>
      </c>
      <c r="G9" s="138">
        <v>165.88300000000001</v>
      </c>
      <c r="H9" s="138">
        <v>165.018</v>
      </c>
      <c r="I9" s="135" t="s">
        <v>114</v>
      </c>
      <c r="J9" s="138">
        <v>165.011</v>
      </c>
      <c r="K9" s="134">
        <v>-58</v>
      </c>
      <c r="L9" s="134">
        <v>0</v>
      </c>
      <c r="M9" s="134">
        <v>0</v>
      </c>
      <c r="N9" s="134" t="s">
        <v>115</v>
      </c>
    </row>
    <row r="10" spans="1:14" ht="13.5" customHeight="1">
      <c r="A10" s="128">
        <v>150951307</v>
      </c>
      <c r="B10" s="132" t="s">
        <v>116</v>
      </c>
      <c r="C10" s="128" t="s">
        <v>117</v>
      </c>
      <c r="D10" s="162" t="s">
        <v>118</v>
      </c>
      <c r="E10" s="162"/>
      <c r="F10" s="162"/>
      <c r="G10" s="162"/>
      <c r="H10" s="162"/>
      <c r="I10" s="162"/>
      <c r="J10" s="162"/>
      <c r="K10" s="162"/>
      <c r="L10" s="162"/>
      <c r="M10" s="162"/>
      <c r="N10" s="128" t="s">
        <v>119</v>
      </c>
    </row>
    <row r="11" spans="1:14">
      <c r="A11" s="156"/>
      <c r="B11" s="156"/>
      <c r="C11" s="156"/>
      <c r="D11" s="156"/>
      <c r="E11" s="156"/>
      <c r="F11" s="156"/>
      <c r="G11" s="156"/>
      <c r="H11" s="156"/>
      <c r="I11" s="156"/>
      <c r="J11" s="156"/>
      <c r="K11" s="128">
        <v>-274</v>
      </c>
      <c r="L11" s="128">
        <v>0</v>
      </c>
      <c r="M11" s="128">
        <v>169</v>
      </c>
      <c r="N11" s="128" t="s">
        <v>120</v>
      </c>
    </row>
    <row r="12" spans="1:14" ht="13.5" customHeight="1">
      <c r="A12" s="154" t="s">
        <v>121</v>
      </c>
      <c r="B12" s="154"/>
      <c r="C12" s="154"/>
      <c r="D12" s="154"/>
      <c r="E12" s="154"/>
      <c r="F12" s="154"/>
      <c r="G12" s="154"/>
      <c r="H12" s="154"/>
      <c r="I12" s="154"/>
      <c r="J12" s="154"/>
      <c r="K12" s="154"/>
      <c r="L12" s="154"/>
      <c r="M12" s="154" t="s">
        <v>122</v>
      </c>
      <c r="N12" s="154"/>
    </row>
    <row r="13" spans="1:14" ht="13.5" customHeight="1">
      <c r="A13" s="157" t="s">
        <v>123</v>
      </c>
      <c r="B13" s="157"/>
      <c r="C13" s="157"/>
      <c r="D13" s="157"/>
      <c r="E13" s="157"/>
      <c r="F13" s="157"/>
      <c r="G13" s="157"/>
      <c r="H13" s="157"/>
      <c r="I13" s="157"/>
      <c r="J13" s="157"/>
      <c r="K13" s="157"/>
      <c r="L13" s="157"/>
      <c r="M13" s="157"/>
      <c r="N13" s="157"/>
    </row>
    <row r="14" spans="1:14" ht="27">
      <c r="A14" s="130" t="s">
        <v>85</v>
      </c>
      <c r="B14" s="131" t="s">
        <v>86</v>
      </c>
      <c r="C14" s="130" t="s">
        <v>87</v>
      </c>
      <c r="D14" s="130" t="s">
        <v>88</v>
      </c>
      <c r="E14" s="130" t="s">
        <v>89</v>
      </c>
      <c r="F14" s="130" t="s">
        <v>90</v>
      </c>
      <c r="G14" s="130" t="s">
        <v>91</v>
      </c>
      <c r="H14" s="130" t="s">
        <v>92</v>
      </c>
      <c r="I14" s="130"/>
      <c r="J14" s="130" t="s">
        <v>90</v>
      </c>
      <c r="K14" s="130" t="s">
        <v>94</v>
      </c>
      <c r="L14" s="130" t="s">
        <v>95</v>
      </c>
      <c r="M14" s="130" t="s">
        <v>96</v>
      </c>
      <c r="N14" s="130" t="s">
        <v>97</v>
      </c>
    </row>
    <row r="15" spans="1:14" ht="13.5" customHeight="1">
      <c r="A15" s="158" t="s">
        <v>124</v>
      </c>
      <c r="B15" s="158"/>
      <c r="C15" s="158"/>
      <c r="D15" s="158"/>
      <c r="E15" s="158"/>
      <c r="F15" s="158"/>
      <c r="G15" s="158"/>
      <c r="H15" s="158"/>
      <c r="I15" s="158"/>
      <c r="J15" s="158"/>
      <c r="K15" s="158"/>
      <c r="L15" s="158"/>
      <c r="M15" s="158"/>
    </row>
    <row r="16" spans="1:14">
      <c r="A16" s="156"/>
      <c r="B16" s="156"/>
      <c r="C16" s="156"/>
      <c r="D16" s="156"/>
      <c r="E16" s="156"/>
      <c r="F16" s="156"/>
      <c r="G16" s="156"/>
      <c r="H16" s="156"/>
      <c r="I16" s="156"/>
      <c r="J16" s="156"/>
      <c r="K16" s="128">
        <v>0</v>
      </c>
      <c r="L16" s="128">
        <v>0</v>
      </c>
      <c r="M16" s="128">
        <v>0</v>
      </c>
      <c r="N16" s="128">
        <v>0</v>
      </c>
    </row>
    <row r="17" spans="1:14" ht="13.5" customHeight="1">
      <c r="A17" s="159"/>
      <c r="B17" s="159"/>
      <c r="C17" s="159"/>
      <c r="D17" s="159"/>
      <c r="E17" s="159"/>
      <c r="F17" s="159"/>
      <c r="G17" s="159"/>
      <c r="H17" s="159"/>
      <c r="I17" s="159"/>
      <c r="J17" s="159"/>
      <c r="K17" s="154" t="s">
        <v>125</v>
      </c>
      <c r="L17" s="154"/>
      <c r="M17" s="154">
        <v>0</v>
      </c>
      <c r="N17" s="154"/>
    </row>
    <row r="18" spans="1:14" ht="13.5" customHeight="1">
      <c r="A18" s="157" t="s">
        <v>126</v>
      </c>
      <c r="B18" s="157"/>
      <c r="C18" s="157"/>
      <c r="D18" s="157"/>
      <c r="E18" s="157"/>
      <c r="F18" s="157"/>
      <c r="G18" s="157"/>
      <c r="H18" s="157"/>
      <c r="I18" s="157"/>
      <c r="J18" s="157"/>
      <c r="K18" s="157"/>
      <c r="L18" s="157"/>
      <c r="M18" s="157"/>
      <c r="N18" s="157"/>
    </row>
    <row r="19" spans="1:14">
      <c r="A19" s="130" t="s">
        <v>85</v>
      </c>
      <c r="B19" s="131" t="s">
        <v>86</v>
      </c>
      <c r="C19" s="130" t="s">
        <v>87</v>
      </c>
      <c r="D19" s="130" t="s">
        <v>88</v>
      </c>
      <c r="E19" s="130" t="s">
        <v>89</v>
      </c>
      <c r="F19" s="130" t="s">
        <v>90</v>
      </c>
      <c r="G19" s="130" t="s">
        <v>91</v>
      </c>
      <c r="H19" s="130" t="s">
        <v>92</v>
      </c>
      <c r="I19" s="160" t="s">
        <v>127</v>
      </c>
      <c r="J19" s="160"/>
      <c r="K19" s="161"/>
      <c r="L19" s="161"/>
      <c r="M19" s="161"/>
      <c r="N19" s="161"/>
    </row>
    <row r="20" spans="1:14" ht="13.5" customHeight="1">
      <c r="A20" s="158" t="s">
        <v>124</v>
      </c>
      <c r="B20" s="158"/>
      <c r="C20" s="158"/>
      <c r="D20" s="158"/>
      <c r="E20" s="158"/>
      <c r="F20" s="158"/>
      <c r="G20" s="158"/>
      <c r="H20" s="158"/>
      <c r="I20" s="158"/>
      <c r="J20" s="158"/>
      <c r="K20" s="158"/>
      <c r="L20" s="158"/>
      <c r="M20" s="158"/>
    </row>
    <row r="21" spans="1:14">
      <c r="A21" s="155"/>
      <c r="B21" s="155"/>
      <c r="C21" s="155"/>
      <c r="D21" s="155"/>
      <c r="E21" s="155"/>
      <c r="F21" s="155"/>
      <c r="G21" s="155"/>
      <c r="H21" s="155"/>
      <c r="I21" s="155"/>
      <c r="J21" s="155"/>
      <c r="K21" s="155"/>
      <c r="L21" s="155"/>
      <c r="M21" s="155"/>
      <c r="N21" s="155"/>
    </row>
    <row r="22" spans="1:14" ht="13.5" customHeight="1">
      <c r="A22" s="157" t="s">
        <v>128</v>
      </c>
      <c r="B22" s="157"/>
      <c r="C22" s="157"/>
      <c r="D22" s="157"/>
      <c r="E22" s="157"/>
      <c r="F22" s="157"/>
      <c r="G22" s="157"/>
      <c r="H22" s="157"/>
      <c r="I22" s="157"/>
      <c r="J22" s="157"/>
      <c r="K22" s="157"/>
      <c r="L22" s="157"/>
      <c r="M22" s="157"/>
      <c r="N22" s="157"/>
    </row>
    <row r="23" spans="1:14" ht="27" customHeight="1">
      <c r="A23" s="154" t="s">
        <v>129</v>
      </c>
      <c r="B23" s="154"/>
      <c r="C23" s="154" t="s">
        <v>119</v>
      </c>
      <c r="D23" s="154"/>
      <c r="E23" s="154" t="s">
        <v>130</v>
      </c>
      <c r="F23" s="154"/>
      <c r="G23" s="154"/>
      <c r="H23" s="154"/>
      <c r="I23" s="129">
        <v>0</v>
      </c>
      <c r="J23" s="156"/>
      <c r="K23" s="156"/>
      <c r="L23" s="156"/>
      <c r="M23" s="156"/>
      <c r="N23" s="156"/>
    </row>
    <row r="24" spans="1:14" ht="13.5" customHeight="1">
      <c r="A24" s="154" t="s">
        <v>131</v>
      </c>
      <c r="B24" s="154"/>
      <c r="C24" s="154" t="s">
        <v>122</v>
      </c>
      <c r="D24" s="154"/>
      <c r="E24" s="154" t="s">
        <v>125</v>
      </c>
      <c r="F24" s="154"/>
      <c r="G24" s="154"/>
      <c r="H24" s="154"/>
      <c r="I24" s="129">
        <v>0</v>
      </c>
      <c r="J24" s="154" t="s">
        <v>132</v>
      </c>
      <c r="K24" s="154"/>
      <c r="L24" s="154"/>
      <c r="M24" s="154">
        <v>0</v>
      </c>
      <c r="N24" s="154"/>
    </row>
    <row r="25" spans="1:14" ht="13.5" customHeight="1">
      <c r="A25" s="154" t="s">
        <v>133</v>
      </c>
      <c r="B25" s="154"/>
      <c r="C25" s="154" t="s">
        <v>134</v>
      </c>
      <c r="D25" s="154"/>
      <c r="E25" s="154" t="s">
        <v>135</v>
      </c>
      <c r="F25" s="154"/>
      <c r="G25" s="154"/>
      <c r="H25" s="154"/>
      <c r="I25" s="129" t="s">
        <v>134</v>
      </c>
      <c r="J25" s="154" t="s">
        <v>136</v>
      </c>
      <c r="K25" s="154"/>
      <c r="L25" s="154"/>
      <c r="M25" s="154" t="s">
        <v>134</v>
      </c>
      <c r="N25" s="154"/>
    </row>
    <row r="26" spans="1:14">
      <c r="A26" s="155"/>
      <c r="B26" s="155"/>
      <c r="C26" s="155"/>
      <c r="D26" s="155"/>
      <c r="E26" s="155"/>
      <c r="F26" s="155"/>
      <c r="G26" s="155"/>
      <c r="H26" s="155"/>
      <c r="I26" s="155"/>
      <c r="J26" s="155"/>
      <c r="K26" s="155"/>
      <c r="L26" s="155"/>
      <c r="M26" s="155"/>
      <c r="N26" s="155"/>
    </row>
    <row r="27" spans="1:14" ht="13.5" customHeight="1">
      <c r="A27" s="157" t="s">
        <v>137</v>
      </c>
      <c r="B27" s="157"/>
      <c r="C27" s="157"/>
      <c r="D27" s="157"/>
      <c r="E27" s="157"/>
      <c r="F27" s="157"/>
      <c r="G27" s="157"/>
      <c r="H27" s="157"/>
      <c r="I27" s="157"/>
      <c r="J27" s="157"/>
      <c r="K27" s="157"/>
      <c r="L27" s="157"/>
      <c r="M27" s="157"/>
      <c r="N27" s="157"/>
    </row>
    <row r="28" spans="1:14">
      <c r="A28" s="158"/>
      <c r="B28" s="158"/>
      <c r="C28" s="158"/>
      <c r="D28" s="158"/>
      <c r="E28" s="158"/>
      <c r="F28" s="158"/>
      <c r="G28" s="158"/>
      <c r="H28" s="158"/>
      <c r="I28" s="158"/>
      <c r="J28" s="158"/>
      <c r="K28" s="158"/>
      <c r="L28" s="158"/>
      <c r="M28" s="158"/>
      <c r="N28" s="158"/>
    </row>
    <row r="29" spans="1:14" ht="13.5" customHeight="1">
      <c r="A29" s="154" t="s">
        <v>138</v>
      </c>
      <c r="B29" s="154"/>
      <c r="C29" s="154" t="s">
        <v>139</v>
      </c>
      <c r="D29" s="154"/>
      <c r="E29" s="154" t="s">
        <v>140</v>
      </c>
      <c r="F29" s="154"/>
      <c r="G29" s="154"/>
      <c r="H29" s="154"/>
      <c r="I29" s="129" t="s">
        <v>141</v>
      </c>
      <c r="J29" s="154" t="s">
        <v>142</v>
      </c>
      <c r="K29" s="154"/>
      <c r="L29" s="154"/>
      <c r="M29" s="154" t="s">
        <v>122</v>
      </c>
      <c r="N29" s="154"/>
    </row>
    <row r="30" spans="1:14" ht="13.5" customHeight="1">
      <c r="A30" s="154" t="s">
        <v>143</v>
      </c>
      <c r="B30" s="154"/>
      <c r="C30" s="154">
        <v>4.0599999999999996</v>
      </c>
      <c r="D30" s="154"/>
      <c r="E30" s="154" t="s">
        <v>144</v>
      </c>
      <c r="F30" s="154"/>
      <c r="G30" s="154"/>
      <c r="H30" s="154"/>
      <c r="I30" s="129">
        <v>2475</v>
      </c>
      <c r="J30" s="156"/>
      <c r="K30" s="156"/>
      <c r="L30" s="156"/>
      <c r="M30" s="156"/>
      <c r="N30" s="156"/>
    </row>
    <row r="31" spans="1:14" ht="27" customHeight="1">
      <c r="A31" s="154" t="s">
        <v>145</v>
      </c>
      <c r="B31" s="154"/>
      <c r="C31" s="154">
        <v>0</v>
      </c>
      <c r="D31" s="154"/>
      <c r="E31" s="154" t="s">
        <v>146</v>
      </c>
      <c r="F31" s="154"/>
      <c r="G31" s="154"/>
      <c r="H31" s="154"/>
      <c r="I31" s="129" t="s">
        <v>147</v>
      </c>
      <c r="J31" s="154" t="s">
        <v>148</v>
      </c>
      <c r="K31" s="154"/>
      <c r="L31" s="154"/>
      <c r="M31" s="154" t="s">
        <v>149</v>
      </c>
      <c r="N31" s="154"/>
    </row>
    <row r="32" spans="1:14">
      <c r="A32" s="155"/>
      <c r="B32" s="155"/>
      <c r="C32" s="155"/>
      <c r="D32" s="155"/>
      <c r="E32" s="155"/>
      <c r="F32" s="155"/>
      <c r="G32" s="155"/>
      <c r="H32" s="155"/>
      <c r="I32" s="155"/>
      <c r="J32" s="155"/>
      <c r="K32" s="155"/>
      <c r="L32" s="155"/>
      <c r="M32" s="155"/>
      <c r="N32" s="155"/>
    </row>
    <row r="33" spans="1:14">
      <c r="A33" s="154" t="s">
        <v>150</v>
      </c>
      <c r="B33" s="154"/>
      <c r="C33" s="154">
        <v>4</v>
      </c>
      <c r="D33" s="154"/>
      <c r="E33" s="154" t="s">
        <v>151</v>
      </c>
      <c r="F33" s="154"/>
      <c r="G33" s="154"/>
      <c r="H33" s="154"/>
      <c r="I33" s="129" t="s">
        <v>152</v>
      </c>
      <c r="J33" s="154" t="s">
        <v>153</v>
      </c>
      <c r="K33" s="154"/>
      <c r="L33" s="154"/>
      <c r="M33" s="154" t="s">
        <v>154</v>
      </c>
      <c r="N33" s="154"/>
    </row>
    <row r="34" spans="1:14">
      <c r="A34" s="154" t="s">
        <v>155</v>
      </c>
      <c r="B34" s="154"/>
      <c r="C34" s="154"/>
      <c r="D34" s="154"/>
      <c r="E34" s="154"/>
      <c r="F34" s="154"/>
      <c r="G34" s="154"/>
      <c r="H34" s="154"/>
      <c r="I34" s="129" t="s">
        <v>156</v>
      </c>
      <c r="J34" s="154" t="s">
        <v>157</v>
      </c>
      <c r="K34" s="154"/>
      <c r="L34" s="154"/>
      <c r="M34" s="154" t="s">
        <v>158</v>
      </c>
      <c r="N34" s="154"/>
    </row>
    <row r="35" spans="1:14" ht="13.5" customHeight="1">
      <c r="A35" s="154" t="s">
        <v>159</v>
      </c>
      <c r="B35" s="154"/>
      <c r="C35" s="154" t="s">
        <v>160</v>
      </c>
      <c r="D35" s="154"/>
      <c r="E35" s="154"/>
      <c r="F35" s="154"/>
      <c r="G35" s="154"/>
      <c r="H35" s="154"/>
      <c r="I35" s="129" t="s">
        <v>161</v>
      </c>
      <c r="J35" s="154" t="s">
        <v>162</v>
      </c>
      <c r="K35" s="154"/>
      <c r="L35" s="154"/>
      <c r="M35" s="154" t="s">
        <v>163</v>
      </c>
      <c r="N35" s="154"/>
    </row>
    <row r="36" spans="1:14" ht="13.5" customHeight="1">
      <c r="A36" s="154" t="s">
        <v>164</v>
      </c>
      <c r="B36" s="154"/>
      <c r="C36" s="154" t="s">
        <v>160</v>
      </c>
      <c r="D36" s="154"/>
      <c r="E36" s="154"/>
      <c r="F36" s="154"/>
      <c r="G36" s="154"/>
      <c r="H36" s="154"/>
      <c r="I36" s="129" t="s">
        <v>165</v>
      </c>
      <c r="J36" s="154" t="s">
        <v>162</v>
      </c>
      <c r="K36" s="154"/>
      <c r="L36" s="154"/>
      <c r="M36" s="154" t="s">
        <v>163</v>
      </c>
      <c r="N36" s="154"/>
    </row>
    <row r="37" spans="1:14">
      <c r="A37" s="154" t="s">
        <v>166</v>
      </c>
      <c r="B37" s="154"/>
      <c r="C37" s="154" t="s">
        <v>167</v>
      </c>
      <c r="D37" s="154"/>
      <c r="E37" s="154"/>
      <c r="F37" s="154"/>
      <c r="G37" s="154"/>
      <c r="H37" s="154"/>
      <c r="I37" s="129" t="s">
        <v>168</v>
      </c>
      <c r="J37" s="154" t="s">
        <v>169</v>
      </c>
      <c r="K37" s="154"/>
      <c r="L37" s="154"/>
      <c r="M37" s="154" t="s">
        <v>170</v>
      </c>
      <c r="N37" s="154"/>
    </row>
    <row r="38" spans="1:14">
      <c r="A38" s="154" t="s">
        <v>171</v>
      </c>
      <c r="B38" s="154"/>
      <c r="C38" s="154" t="s">
        <v>172</v>
      </c>
      <c r="D38" s="154"/>
      <c r="E38" s="154"/>
      <c r="F38" s="154"/>
      <c r="G38" s="154"/>
      <c r="H38" s="154"/>
      <c r="I38" s="129" t="s">
        <v>173</v>
      </c>
      <c r="J38" s="154" t="s">
        <v>174</v>
      </c>
      <c r="K38" s="154"/>
      <c r="L38" s="154"/>
      <c r="M38" s="154" t="s">
        <v>175</v>
      </c>
      <c r="N38" s="154"/>
    </row>
    <row r="39" spans="1:14" ht="13.5" customHeight="1">
      <c r="A39" s="154" t="s">
        <v>164</v>
      </c>
      <c r="B39" s="154"/>
      <c r="C39" s="154" t="s">
        <v>176</v>
      </c>
      <c r="D39" s="154"/>
      <c r="E39" s="154"/>
      <c r="F39" s="154"/>
      <c r="G39" s="154"/>
      <c r="H39" s="154"/>
      <c r="I39" s="129">
        <v>2</v>
      </c>
      <c r="J39" s="154" t="s">
        <v>177</v>
      </c>
      <c r="K39" s="154"/>
      <c r="L39" s="154"/>
      <c r="M39" s="154">
        <v>1</v>
      </c>
      <c r="N39" s="154"/>
    </row>
  </sheetData>
  <mergeCells count="82">
    <mergeCell ref="A4:M4"/>
    <mergeCell ref="A3:B3"/>
    <mergeCell ref="C3:G3"/>
    <mergeCell ref="H3:I3"/>
    <mergeCell ref="J3:K3"/>
    <mergeCell ref="L3:N3"/>
    <mergeCell ref="I19:J19"/>
    <mergeCell ref="K19:N19"/>
    <mergeCell ref="D10:M10"/>
    <mergeCell ref="A11:J11"/>
    <mergeCell ref="A12:L12"/>
    <mergeCell ref="M12:N12"/>
    <mergeCell ref="A13:N13"/>
    <mergeCell ref="A15:M15"/>
    <mergeCell ref="A16:J16"/>
    <mergeCell ref="A17:J17"/>
    <mergeCell ref="K17:L17"/>
    <mergeCell ref="M17:N17"/>
    <mergeCell ref="A18:N18"/>
    <mergeCell ref="A20:M20"/>
    <mergeCell ref="A21:N21"/>
    <mergeCell ref="A22:N22"/>
    <mergeCell ref="A23:B23"/>
    <mergeCell ref="C23:D23"/>
    <mergeCell ref="E23:H23"/>
    <mergeCell ref="J23:N23"/>
    <mergeCell ref="A25:B25"/>
    <mergeCell ref="C25:D25"/>
    <mergeCell ref="E25:H25"/>
    <mergeCell ref="J25:L25"/>
    <mergeCell ref="M25:N25"/>
    <mergeCell ref="A24:B24"/>
    <mergeCell ref="C24:D24"/>
    <mergeCell ref="E24:H24"/>
    <mergeCell ref="J24:L24"/>
    <mergeCell ref="M24:N24"/>
    <mergeCell ref="A26:N26"/>
    <mergeCell ref="A27:N27"/>
    <mergeCell ref="A28:N28"/>
    <mergeCell ref="A29:B29"/>
    <mergeCell ref="C29:D29"/>
    <mergeCell ref="E29:H29"/>
    <mergeCell ref="J29:L29"/>
    <mergeCell ref="M29:N29"/>
    <mergeCell ref="A30:B30"/>
    <mergeCell ref="C30:D30"/>
    <mergeCell ref="E30:H30"/>
    <mergeCell ref="J30:N30"/>
    <mergeCell ref="A31:B31"/>
    <mergeCell ref="C31:D31"/>
    <mergeCell ref="E31:H31"/>
    <mergeCell ref="J31:L31"/>
    <mergeCell ref="M31:N31"/>
    <mergeCell ref="A32:N32"/>
    <mergeCell ref="A33:B33"/>
    <mergeCell ref="C33:D33"/>
    <mergeCell ref="E33:H33"/>
    <mergeCell ref="J33:L33"/>
    <mergeCell ref="M33:N33"/>
    <mergeCell ref="A34:H34"/>
    <mergeCell ref="J34:L34"/>
    <mergeCell ref="M34:N34"/>
    <mergeCell ref="A35:B35"/>
    <mergeCell ref="C35:H35"/>
    <mergeCell ref="J35:L35"/>
    <mergeCell ref="M35:N35"/>
    <mergeCell ref="A36:B36"/>
    <mergeCell ref="C36:H36"/>
    <mergeCell ref="J36:L36"/>
    <mergeCell ref="M36:N36"/>
    <mergeCell ref="A37:B37"/>
    <mergeCell ref="C37:H37"/>
    <mergeCell ref="J37:L37"/>
    <mergeCell ref="M37:N37"/>
    <mergeCell ref="A38:B38"/>
    <mergeCell ref="C38:H38"/>
    <mergeCell ref="J38:L38"/>
    <mergeCell ref="M38:N38"/>
    <mergeCell ref="A39:B39"/>
    <mergeCell ref="C39:H39"/>
    <mergeCell ref="J39:L39"/>
    <mergeCell ref="M39:N39"/>
  </mergeCells>
  <phoneticPr fontId="1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5</vt:i4>
      </vt:variant>
    </vt:vector>
  </HeadingPairs>
  <TitlesOfParts>
    <vt:vector size="5" baseType="lpstr">
      <vt:lpstr>ルール＆合計</vt:lpstr>
      <vt:lpstr>2023年9月</vt:lpstr>
      <vt:lpstr>画像</vt:lpstr>
      <vt:lpstr>気づき</vt:lpstr>
      <vt:lpstr>Sheet1</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YUUYA YAMAMURA</dc:creator>
  <cp:keywords/>
  <dc:description/>
  <cp:lastModifiedBy>作成者</cp:lastModifiedBy>
  <cp:revision/>
  <cp:lastPrinted>1899-12-30T00:00:00Z</cp:lastPrinted>
  <dcterms:created xsi:type="dcterms:W3CDTF">2013-10-09T23:04:08Z</dcterms:created>
  <dcterms:modified xsi:type="dcterms:W3CDTF">2023-09-29T07:26:47Z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