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D2533E9C-E4C5-4D9A-BBF9-3509BA117CAF}" xr6:coauthVersionLast="47" xr6:coauthVersionMax="47" xr10:uidLastSave="{00000000-0000-0000-0000-000000000000}"/>
  <bookViews>
    <workbookView xWindow="4275" yWindow="465" windowWidth="12870" windowHeight="1497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<sst xmlns="http://schemas.openxmlformats.org/spreadsheetml/2006/main" count="49" uniqueCount="38">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</sst>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22" sqref="F2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24</v>
      </c>
    </row>
    <row r="3" spans="1:18" x14ac:dyDescent="0.4">
      <c r="A3" s="1" t="s">
        <v>11</v>
      </c>
      <c r="C3" s="27">
        <v>100000</v>
      </c>
    </row>
    <row r="4" spans="1:18" x14ac:dyDescent="0.4">
      <c r="A4" s="1" t="s">
        <v>12</v>
      </c>
      <c r="C4" s="27" t="s">
        <v>14</v>
      </c>
    </row>
    <row r="5" spans="1:18" ht="19.5" thickBot="1" x14ac:dyDescent="0.45">
      <c r="A5" s="1" t="s">
        <v>13</v>
      </c>
      <c r="C5" s="27" t="s">
        <v>36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27</v>
      </c>
      <c r="E6" s="23"/>
      <c r="F6" s="24"/>
      <c r="G6" s="79" t="s">
        <v>3</v>
      </c>
      <c r="H6" s="80"/>
      <c r="I6" s="86"/>
      <c r="J6" s="79" t="s">
        <v>25</v>
      </c>
      <c r="K6" s="80"/>
      <c r="L6" s="86"/>
      <c r="M6" s="79" t="s">
        <v>26</v>
      </c>
      <c r="N6" s="80"/>
      <c r="O6" s="86"/>
    </row>
    <row r="7" spans="1:18" ht="19.5" thickBot="1" x14ac:dyDescent="0.45">
      <c r="A7" s="25"/>
      <c r="B7" s="25" t="s">
        <v>2</v>
      </c>
      <c r="C7" s="60" t="s">
        <v>31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10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25</v>
      </c>
      <c r="K8" s="84"/>
      <c r="L8" s="85"/>
      <c r="M8" s="83"/>
      <c r="N8" s="84"/>
      <c r="O8" s="85"/>
    </row>
    <row r="9" spans="1:18" x14ac:dyDescent="0.4">
      <c r="A9" s="7">
        <v>1</v>
      </c>
      <c r="B9" s="21">
        <v>44893</v>
      </c>
      <c r="C9" s="47">
        <v>2</v>
      </c>
      <c r="D9" s="51">
        <v>1.27</v>
      </c>
      <c r="E9" s="52">
        <v>1.5</v>
      </c>
      <c r="F9" s="53">
        <v>-1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97000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-3000</v>
      </c>
      <c r="P9" s="20"/>
      <c r="Q9" s="20"/>
      <c r="R9" s="20"/>
    </row>
    <row r="10" spans="1:18" x14ac:dyDescent="0.4">
      <c r="A10" s="7">
        <v>2</v>
      </c>
      <c r="B10" s="4">
        <v>44880</v>
      </c>
      <c r="C10" s="44">
        <v>1</v>
      </c>
      <c r="D10" s="54">
        <v>1.27</v>
      </c>
      <c r="E10" s="55">
        <v>1.5</v>
      </c>
      <c r="F10" s="56">
        <v>-1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94090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2910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-2910</v>
      </c>
      <c r="P10" s="20"/>
      <c r="Q10" s="20"/>
      <c r="R10" s="20"/>
    </row>
    <row r="11" spans="1:18" x14ac:dyDescent="0.4">
      <c r="A11" s="7">
        <v>3</v>
      </c>
      <c r="B11" s="4">
        <v>44886</v>
      </c>
      <c r="C11" s="44">
        <v>2</v>
      </c>
      <c r="D11" s="54">
        <v>1.27</v>
      </c>
      <c r="E11" s="55">
        <v>1.5</v>
      </c>
      <c r="F11" s="78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99735.4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2822.7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5645.4</v>
      </c>
      <c r="P11" s="20"/>
      <c r="Q11" s="20"/>
      <c r="R11" s="20"/>
    </row>
    <row r="12" spans="1:18" x14ac:dyDescent="0.4">
      <c r="A12" s="7">
        <v>4</v>
      </c>
      <c r="B12" s="4">
        <v>44889</v>
      </c>
      <c r="C12" s="44">
        <v>1</v>
      </c>
      <c r="D12" s="54">
        <v>1.27</v>
      </c>
      <c r="E12" s="55">
        <v>1.5</v>
      </c>
      <c r="F12" s="56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105719.52399999999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2992.0619999999999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>
        <v>44908</v>
      </c>
      <c r="C13" s="44">
        <v>1</v>
      </c>
      <c r="D13" s="54">
        <v>1.27</v>
      </c>
      <c r="E13" s="55">
        <v>1.5</v>
      </c>
      <c r="F13" s="78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112062.69544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3171.5857199999996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>
        <v>44939</v>
      </c>
      <c r="C14" s="44">
        <v>1</v>
      </c>
      <c r="D14" s="54">
        <v>1.27</v>
      </c>
      <c r="E14" s="55">
        <v>1.5</v>
      </c>
      <c r="F14" s="78">
        <v>2</v>
      </c>
      <c r="G14" s="20">
        <f t="shared" si="2"/>
        <v>125151.23691520988</v>
      </c>
      <c r="H14" s="20">
        <f t="shared" si="3"/>
        <v>130226.01248475155</v>
      </c>
      <c r="I14" s="20">
        <f t="shared" si="4"/>
        <v>118786.4571664</v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3361.8808631999996</v>
      </c>
      <c r="M14" s="41">
        <f t="shared" si="14"/>
        <v>4593.2589600900646</v>
      </c>
      <c r="N14" s="42">
        <f t="shared" si="15"/>
        <v>5607.8187194390612</v>
      </c>
      <c r="O14" s="43">
        <f t="shared" si="16"/>
        <v>6723.7617263999991</v>
      </c>
      <c r="P14" s="20"/>
      <c r="Q14" s="20"/>
      <c r="R14" s="20"/>
    </row>
    <row r="15" spans="1:18" x14ac:dyDescent="0.4">
      <c r="A15" s="7">
        <v>7</v>
      </c>
      <c r="B15" s="4">
        <v>44952</v>
      </c>
      <c r="C15" s="44">
        <v>1</v>
      </c>
      <c r="D15" s="54">
        <v>1.27</v>
      </c>
      <c r="E15" s="55">
        <v>1.5</v>
      </c>
      <c r="F15" s="56">
        <v>-1</v>
      </c>
      <c r="G15" s="20">
        <f t="shared" si="2"/>
        <v>129919.49904167937</v>
      </c>
      <c r="H15" s="20">
        <f t="shared" si="3"/>
        <v>136086.18304656536</v>
      </c>
      <c r="I15" s="20">
        <f t="shared" si="4"/>
        <v>115222.86345140799</v>
      </c>
      <c r="J15" s="41">
        <f t="shared" si="11"/>
        <v>3754.5371074562963</v>
      </c>
      <c r="K15" s="42">
        <f t="shared" si="12"/>
        <v>3906.7803745425463</v>
      </c>
      <c r="L15" s="43">
        <f t="shared" si="13"/>
        <v>3563.5937149919996</v>
      </c>
      <c r="M15" s="41">
        <f t="shared" si="14"/>
        <v>4768.2621264694963</v>
      </c>
      <c r="N15" s="42">
        <f t="shared" si="15"/>
        <v>5860.1705618138194</v>
      </c>
      <c r="O15" s="43">
        <f t="shared" si="16"/>
        <v>-3563.5937149919996</v>
      </c>
      <c r="P15" s="20"/>
      <c r="Q15" s="20"/>
      <c r="R15" s="20"/>
    </row>
    <row r="16" spans="1:18" x14ac:dyDescent="0.4">
      <c r="A16" s="7">
        <v>8</v>
      </c>
      <c r="B16" s="4">
        <v>44992</v>
      </c>
      <c r="C16" s="44">
        <v>1</v>
      </c>
      <c r="D16" s="54">
        <v>1.27</v>
      </c>
      <c r="E16" s="55">
        <v>1.5</v>
      </c>
      <c r="F16" s="56">
        <v>-1</v>
      </c>
      <c r="G16" s="20">
        <f t="shared" si="2"/>
        <v>134869.43195516735</v>
      </c>
      <c r="H16" s="20">
        <f t="shared" si="3"/>
        <v>142210.06128366079</v>
      </c>
      <c r="I16" s="20">
        <f t="shared" si="4"/>
        <v>111766.17754786575</v>
      </c>
      <c r="J16" s="41">
        <f t="shared" si="11"/>
        <v>3897.5849712503809</v>
      </c>
      <c r="K16" s="42">
        <f t="shared" si="12"/>
        <v>4082.5854913969606</v>
      </c>
      <c r="L16" s="43">
        <f t="shared" si="13"/>
        <v>3456.6859035422394</v>
      </c>
      <c r="M16" s="41">
        <f t="shared" si="14"/>
        <v>4949.9329134879836</v>
      </c>
      <c r="N16" s="42">
        <f t="shared" si="15"/>
        <v>6123.8782370954414</v>
      </c>
      <c r="O16" s="43">
        <f t="shared" si="16"/>
        <v>-3456.6859035422394</v>
      </c>
      <c r="P16" s="20"/>
      <c r="Q16" s="20"/>
      <c r="R16" s="20"/>
    </row>
    <row r="17" spans="1:18" x14ac:dyDescent="0.4">
      <c r="A17" s="7">
        <v>9</v>
      </c>
      <c r="B17" s="4">
        <v>44998</v>
      </c>
      <c r="C17" s="44">
        <v>1</v>
      </c>
      <c r="D17" s="54">
        <v>1.27</v>
      </c>
      <c r="E17" s="55">
        <v>1.5</v>
      </c>
      <c r="F17" s="78">
        <v>2</v>
      </c>
      <c r="G17" s="20">
        <f t="shared" si="2"/>
        <v>140007.95731265924</v>
      </c>
      <c r="H17" s="20">
        <f t="shared" si="3"/>
        <v>148609.51404142551</v>
      </c>
      <c r="I17" s="20">
        <f t="shared" si="4"/>
        <v>118472.14820073769</v>
      </c>
      <c r="J17" s="41">
        <f t="shared" si="11"/>
        <v>4046.0829586550203</v>
      </c>
      <c r="K17" s="42">
        <f t="shared" si="12"/>
        <v>4266.3018385098239</v>
      </c>
      <c r="L17" s="43">
        <f t="shared" si="13"/>
        <v>3352.9853264359722</v>
      </c>
      <c r="M17" s="41">
        <f t="shared" si="14"/>
        <v>5138.5253574918761</v>
      </c>
      <c r="N17" s="42">
        <f t="shared" si="15"/>
        <v>6399.4527577647359</v>
      </c>
      <c r="O17" s="43">
        <f t="shared" si="16"/>
        <v>6705.9706528719444</v>
      </c>
      <c r="P17" s="20"/>
      <c r="Q17" s="20"/>
      <c r="R17" s="20"/>
    </row>
    <row r="18" spans="1:18" x14ac:dyDescent="0.4">
      <c r="A18" s="7">
        <v>10</v>
      </c>
      <c r="B18" s="4">
        <v>45056</v>
      </c>
      <c r="C18" s="44">
        <v>1</v>
      </c>
      <c r="D18" s="54">
        <v>1.27</v>
      </c>
      <c r="E18" s="55">
        <v>1.5</v>
      </c>
      <c r="F18" s="56">
        <v>-1</v>
      </c>
      <c r="G18" s="20">
        <f t="shared" si="2"/>
        <v>145342.26048627155</v>
      </c>
      <c r="H18" s="20">
        <f t="shared" si="3"/>
        <v>155296.94217328966</v>
      </c>
      <c r="I18" s="20">
        <f t="shared" si="4"/>
        <v>114917.98375471556</v>
      </c>
      <c r="J18" s="41">
        <f t="shared" si="11"/>
        <v>4200.2387193797767</v>
      </c>
      <c r="K18" s="42">
        <f t="shared" si="12"/>
        <v>4458.2854212427656</v>
      </c>
      <c r="L18" s="43">
        <f t="shared" si="13"/>
        <v>3554.1644460221305</v>
      </c>
      <c r="M18" s="41">
        <f t="shared" si="14"/>
        <v>5334.3031736123166</v>
      </c>
      <c r="N18" s="42">
        <f t="shared" si="15"/>
        <v>6687.4281318641479</v>
      </c>
      <c r="O18" s="43">
        <f t="shared" si="16"/>
        <v>-3554.1644460221305</v>
      </c>
      <c r="P18" s="20"/>
      <c r="Q18" s="20"/>
      <c r="R18" s="20"/>
    </row>
    <row r="19" spans="1:18" x14ac:dyDescent="0.4">
      <c r="A19" s="7">
        <v>11</v>
      </c>
      <c r="B19" s="4">
        <v>45106</v>
      </c>
      <c r="C19" s="44">
        <v>2</v>
      </c>
      <c r="D19" s="54">
        <v>1.27</v>
      </c>
      <c r="E19" s="55">
        <v>1.5</v>
      </c>
      <c r="F19" s="56">
        <v>2</v>
      </c>
      <c r="G19" s="20">
        <f t="shared" si="2"/>
        <v>150879.8006107985</v>
      </c>
      <c r="H19" s="20">
        <f t="shared" si="3"/>
        <v>162285.3045710877</v>
      </c>
      <c r="I19" s="20">
        <f t="shared" si="4"/>
        <v>121813.06277999849</v>
      </c>
      <c r="J19" s="41">
        <f t="shared" si="11"/>
        <v>4360.2678145881464</v>
      </c>
      <c r="K19" s="42">
        <f t="shared" si="12"/>
        <v>4658.9082651986892</v>
      </c>
      <c r="L19" s="43">
        <f t="shared" si="13"/>
        <v>3447.5395126414669</v>
      </c>
      <c r="M19" s="41">
        <f t="shared" si="14"/>
        <v>5537.5401245269459</v>
      </c>
      <c r="N19" s="42">
        <f t="shared" si="15"/>
        <v>6988.3623977980333</v>
      </c>
      <c r="O19" s="43">
        <f t="shared" si="16"/>
        <v>6895.0790252829338</v>
      </c>
      <c r="P19" s="20"/>
      <c r="Q19" s="20"/>
      <c r="R19" s="20"/>
    </row>
    <row r="20" spans="1:18" x14ac:dyDescent="0.4">
      <c r="A20" s="7">
        <v>12</v>
      </c>
      <c r="B20" s="4">
        <v>45134</v>
      </c>
      <c r="C20" s="44">
        <v>2</v>
      </c>
      <c r="D20" s="54">
        <v>1.27</v>
      </c>
      <c r="E20" s="55">
        <v>1.5</v>
      </c>
      <c r="F20" s="78">
        <v>2</v>
      </c>
      <c r="G20" s="20">
        <f t="shared" si="2"/>
        <v>156628.32101406992</v>
      </c>
      <c r="H20" s="20">
        <f t="shared" si="3"/>
        <v>169588.14327678666</v>
      </c>
      <c r="I20" s="20">
        <f t="shared" si="4"/>
        <v>129121.84654679841</v>
      </c>
      <c r="J20" s="41">
        <f t="shared" si="11"/>
        <v>4526.3940183239547</v>
      </c>
      <c r="K20" s="42">
        <f t="shared" si="12"/>
        <v>4868.5591371326309</v>
      </c>
      <c r="L20" s="43">
        <f t="shared" si="13"/>
        <v>3654.3918833999546</v>
      </c>
      <c r="M20" s="41">
        <f t="shared" si="14"/>
        <v>5748.5204032714228</v>
      </c>
      <c r="N20" s="42">
        <f t="shared" si="15"/>
        <v>7302.8387056989468</v>
      </c>
      <c r="O20" s="43">
        <f t="shared" si="16"/>
        <v>7308.7837667999092</v>
      </c>
      <c r="P20" s="20"/>
      <c r="Q20" s="20"/>
      <c r="R20" s="20"/>
    </row>
    <row r="21" spans="1:18" x14ac:dyDescent="0.4">
      <c r="A21" s="7">
        <v>13</v>
      </c>
      <c r="B21" s="4">
        <v>45194</v>
      </c>
      <c r="C21" s="44">
        <v>2</v>
      </c>
      <c r="D21" s="54">
        <v>1.27</v>
      </c>
      <c r="E21" s="55">
        <v>1.5</v>
      </c>
      <c r="F21" s="56">
        <v>2</v>
      </c>
      <c r="G21" s="20">
        <f t="shared" si="2"/>
        <v>162595.86004470597</v>
      </c>
      <c r="H21" s="20">
        <f t="shared" si="3"/>
        <v>177219.60972424207</v>
      </c>
      <c r="I21" s="20">
        <f t="shared" si="4"/>
        <v>136869.15733960632</v>
      </c>
      <c r="J21" s="41">
        <f t="shared" si="11"/>
        <v>4698.8496304220971</v>
      </c>
      <c r="K21" s="42">
        <f t="shared" si="12"/>
        <v>5087.6442983035995</v>
      </c>
      <c r="L21" s="43">
        <f t="shared" si="13"/>
        <v>3873.6553964039522</v>
      </c>
      <c r="M21" s="41">
        <f t="shared" si="14"/>
        <v>5967.5390306360632</v>
      </c>
      <c r="N21" s="42">
        <f t="shared" si="15"/>
        <v>7631.4664474553992</v>
      </c>
      <c r="O21" s="43">
        <f t="shared" si="16"/>
        <v>7747.3107928079044</v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>
        <f t="shared" si="11"/>
        <v>4877.8758013411789</v>
      </c>
      <c r="K22" s="42">
        <f t="shared" si="12"/>
        <v>5316.588291727262</v>
      </c>
      <c r="L22" s="43">
        <f t="shared" si="13"/>
        <v>4106.0747201881895</v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13</v>
      </c>
      <c r="E59" s="1">
        <f>COUNTIF(E9:E58,1.5)</f>
        <v>13</v>
      </c>
      <c r="F59" s="6">
        <f>COUNTIF(F9:F58,2)</f>
        <v>8</v>
      </c>
      <c r="G59" s="66">
        <f>M59+G8</f>
        <v>162595.86004470597</v>
      </c>
      <c r="H59" s="18">
        <f>N59+H8</f>
        <v>177219.60972424209</v>
      </c>
      <c r="I59" s="19">
        <f>O59+I8</f>
        <v>136869.15733960632</v>
      </c>
      <c r="J59" s="63" t="s">
        <v>33</v>
      </c>
      <c r="K59" s="64">
        <f>B58-B9</f>
        <v>-44893</v>
      </c>
      <c r="L59" s="65" t="s">
        <v>34</v>
      </c>
      <c r="M59" s="75">
        <f>SUM(M9:M58)</f>
        <v>62595.860044705987</v>
      </c>
      <c r="N59" s="76">
        <f>SUM(N9:N58)</f>
        <v>77219.609724242095</v>
      </c>
      <c r="O59" s="77">
        <f>SUM(O9:O58)</f>
        <v>36869.157339606318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0</v>
      </c>
      <c r="E60" s="1">
        <f>COUNTIF(E9:E58,-1)</f>
        <v>0</v>
      </c>
      <c r="F60" s="6">
        <f>COUNTIF(F9:F58,-1)</f>
        <v>5</v>
      </c>
      <c r="G60" s="79" t="s">
        <v>32</v>
      </c>
      <c r="H60" s="80"/>
      <c r="I60" s="86"/>
      <c r="J60" s="79" t="s">
        <v>35</v>
      </c>
      <c r="K60" s="80"/>
      <c r="L60" s="86"/>
      <c r="M60" s="7"/>
      <c r="O60" s="3"/>
    </row>
    <row r="61" spans="1:15" ht="19.5" thickBot="1" x14ac:dyDescent="0.45">
      <c r="A61" s="7"/>
      <c r="B61" s="81" t="s">
        <v>37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1.6259586004470596</v>
      </c>
      <c r="H61" s="71">
        <f t="shared" ref="H61" si="21">H59/H8</f>
        <v>1.7721960972424209</v>
      </c>
      <c r="I61" s="72">
        <f>I59/I8</f>
        <v>1.3686915733960632</v>
      </c>
      <c r="J61" s="61">
        <f>(G61-100%)*30/K59</f>
        <v>-4.1830035892927159E-4</v>
      </c>
      <c r="K61" s="61">
        <f>(H61-100%)*30/K59</f>
        <v>-5.160243894877292E-4</v>
      </c>
      <c r="L61" s="62">
        <f>(I61-100%)*30/K59</f>
        <v>-2.4638021967526998E-4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3">
        <f t="shared" ref="D62:E62" si="22">D59/(D59+D60+D61)</f>
        <v>1</v>
      </c>
      <c r="E62" s="68">
        <f t="shared" si="22"/>
        <v>1</v>
      </c>
      <c r="F62" s="69">
        <f>F59/(F59+F60+F61)</f>
        <v>0.61538461538461542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>
      <selection activeCell="AA5" sqref="AA5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28</v>
      </c>
    </row>
    <row r="2" spans="1:10" x14ac:dyDescent="0.4">
      <c r="A2" s="89"/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29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30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15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16</v>
      </c>
      <c r="B3" s="33" t="s">
        <v>17</v>
      </c>
      <c r="C3" s="33" t="s">
        <v>18</v>
      </c>
      <c r="D3" s="34" t="s">
        <v>19</v>
      </c>
      <c r="E3" s="33" t="s">
        <v>20</v>
      </c>
      <c r="F3" s="34" t="s">
        <v>19</v>
      </c>
      <c r="G3" s="33" t="s">
        <v>21</v>
      </c>
      <c r="H3" s="34" t="s">
        <v>19</v>
      </c>
    </row>
    <row r="4" spans="1:8" x14ac:dyDescent="0.4">
      <c r="A4" s="35" t="s">
        <v>22</v>
      </c>
      <c r="B4" s="35" t="s">
        <v>23</v>
      </c>
      <c r="C4" s="35"/>
      <c r="D4" s="36"/>
      <c r="E4" s="35"/>
      <c r="F4" s="36"/>
      <c r="G4" s="35"/>
      <c r="H4" s="36"/>
    </row>
    <row r="5" spans="1:8" x14ac:dyDescent="0.4">
      <c r="A5" s="35" t="s">
        <v>22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22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22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22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22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22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22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文子 定金</cp:lastModifiedBy>
  <dcterms:created xsi:type="dcterms:W3CDTF">2020-09-18T03:10:57Z</dcterms:created>
  <dcterms:modified xsi:type="dcterms:W3CDTF">2023-10-14T10:01:16Z</dcterms:modified>
</cp:coreProperties>
</file>