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26D43059-8A7F-4EFD-8F02-E715D4DAC599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<sst xmlns="http://schemas.openxmlformats.org/spreadsheetml/2006/main" count="49" uniqueCount="38">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</sst>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1" sqref="C1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14</v>
      </c>
    </row>
    <row r="5" spans="1:18" ht="19.5" thickBot="1" x14ac:dyDescent="0.45">
      <c r="A5" s="1" t="s">
        <v>13</v>
      </c>
      <c r="C5" s="27" t="s">
        <v>36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27</v>
      </c>
      <c r="E6" s="23"/>
      <c r="F6" s="24"/>
      <c r="G6" s="78" t="s">
        <v>3</v>
      </c>
      <c r="H6" s="79"/>
      <c r="I6" s="85"/>
      <c r="J6" s="78" t="s">
        <v>25</v>
      </c>
      <c r="K6" s="79"/>
      <c r="L6" s="85"/>
      <c r="M6" s="78" t="s">
        <v>26</v>
      </c>
      <c r="N6" s="79"/>
      <c r="O6" s="85"/>
    </row>
    <row r="7" spans="1:18" ht="19.5" thickBot="1" x14ac:dyDescent="0.45">
      <c r="A7" s="25"/>
      <c r="B7" s="25" t="s">
        <v>2</v>
      </c>
      <c r="C7" s="60" t="s">
        <v>31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25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45212</v>
      </c>
      <c r="C9" s="47">
        <v>1</v>
      </c>
      <c r="D9" s="51"/>
      <c r="E9" s="52"/>
      <c r="F9" s="53"/>
      <c r="G9" s="20" t="str">
        <f>IF(D9="","",G8+M9)</f>
        <v/>
      </c>
      <c r="H9" s="20" t="str">
        <f t="shared" ref="H9" si="0">IF(E9="","",H8+N9)</f>
        <v/>
      </c>
      <c r="I9" s="20" t="str">
        <f t="shared" ref="I9" si="1">IF(F9="","",I8+O9)</f>
        <v/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 t="str">
        <f>IF(D9="","",J9*D9)</f>
        <v/>
      </c>
      <c r="N9" s="39" t="str">
        <f>IF(E9="","",K9*E9)</f>
        <v/>
      </c>
      <c r="O9" s="40" t="str">
        <f>IF(F9="","",L9*F9)</f>
        <v/>
      </c>
      <c r="P9" s="20"/>
      <c r="Q9" s="20"/>
      <c r="R9" s="20"/>
    </row>
    <row r="10" spans="1:18" x14ac:dyDescent="0.4">
      <c r="A10" s="7">
        <v>2</v>
      </c>
      <c r="B10" s="4">
        <v>45211</v>
      </c>
      <c r="C10" s="44">
        <v>1</v>
      </c>
      <c r="D10" s="54"/>
      <c r="E10" s="55"/>
      <c r="F10" s="56"/>
      <c r="G10" s="20" t="str">
        <f t="shared" ref="G10:G42" si="2">IF(D10="","",G9+M10)</f>
        <v/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 t="str">
        <f t="shared" ref="J10:J12" si="5">IF(G9="","",G9*0.03)</f>
        <v/>
      </c>
      <c r="K10" s="42" t="str">
        <f t="shared" ref="K10:K12" si="6">IF(H9="","",H9*0.03)</f>
        <v/>
      </c>
      <c r="L10" s="43" t="str">
        <f t="shared" ref="L10:L12" si="7">IF(I9="","",I9*0.03)</f>
        <v/>
      </c>
      <c r="M10" s="41" t="str">
        <f t="shared" ref="M10:M12" si="8">IF(D10="","",J10*D10)</f>
        <v/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">
      <c r="A11" s="7">
        <v>3</v>
      </c>
      <c r="B11" s="4"/>
      <c r="C11" s="44">
        <v>2</v>
      </c>
      <c r="D11" s="54"/>
      <c r="E11" s="55"/>
      <c r="F11" s="74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 t="str">
        <f t="shared" si="5"/>
        <v/>
      </c>
      <c r="K11" s="42" t="str">
        <f t="shared" si="6"/>
        <v/>
      </c>
      <c r="L11" s="43" t="str">
        <f t="shared" si="7"/>
        <v/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4"/>
      <c r="E12" s="55"/>
      <c r="F12" s="56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0</v>
      </c>
      <c r="E59" s="1">
        <f>COUNTIF(E9:E58,1.5)</f>
        <v>0</v>
      </c>
      <c r="F59" s="6">
        <f>COUNTIF(F9:F58,2)</f>
        <v>0</v>
      </c>
      <c r="G59" s="66">
        <f>M59+G8</f>
        <v>100000</v>
      </c>
      <c r="H59" s="18">
        <f>N59+H8</f>
        <v>100000</v>
      </c>
      <c r="I59" s="19">
        <f>O59+I8</f>
        <v>100000</v>
      </c>
      <c r="J59" s="63" t="s">
        <v>33</v>
      </c>
      <c r="K59" s="64">
        <f>B58-B9</f>
        <v>-45212</v>
      </c>
      <c r="L59" s="65" t="s">
        <v>34</v>
      </c>
      <c r="M59" s="75">
        <f>SUM(M9:M58)</f>
        <v>0</v>
      </c>
      <c r="N59" s="76">
        <f>SUM(N9:N58)</f>
        <v>0</v>
      </c>
      <c r="O59" s="77">
        <f>SUM(O9:O58)</f>
        <v>0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32</v>
      </c>
      <c r="H60" s="79"/>
      <c r="I60" s="85"/>
      <c r="J60" s="78" t="s">
        <v>35</v>
      </c>
      <c r="K60" s="79"/>
      <c r="L60" s="85"/>
      <c r="M60" s="7"/>
      <c r="O60" s="3"/>
    </row>
    <row r="61" spans="1:15" ht="19.5" thickBot="1" x14ac:dyDescent="0.45">
      <c r="A61" s="7"/>
      <c r="B61" s="80" t="s">
        <v>37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</v>
      </c>
      <c r="H61" s="71">
        <f t="shared" ref="H61" si="21">H59/H8</f>
        <v>1</v>
      </c>
      <c r="I61" s="72">
        <f>I59/I8</f>
        <v>1</v>
      </c>
      <c r="J61" s="61">
        <f>(G61-100%)*30/K59</f>
        <v>0</v>
      </c>
      <c r="K61" s="61">
        <f>(H61-100%)*30/K59</f>
        <v>0</v>
      </c>
      <c r="L61" s="62">
        <f>(I61-100%)*30/K59</f>
        <v>0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 t="e">
        <f t="shared" ref="D62:E62" si="22">D59/(D59+D60+D61)</f>
        <v>#DIV/0!</v>
      </c>
      <c r="E62" s="68" t="e">
        <f t="shared" si="22"/>
        <v>#DIV/0!</v>
      </c>
      <c r="F62" s="69" t="e">
        <f>F59/(F59+F60+F61)</f>
        <v>#DIV/0!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28</v>
      </c>
    </row>
    <row r="2" spans="1:10" x14ac:dyDescent="0.4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29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30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15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 x14ac:dyDescent="0.4">
      <c r="A4" s="35" t="s">
        <v>22</v>
      </c>
      <c r="B4" s="35" t="s">
        <v>23</v>
      </c>
      <c r="C4" s="35"/>
      <c r="D4" s="36"/>
      <c r="E4" s="35"/>
      <c r="F4" s="36"/>
      <c r="G4" s="35"/>
      <c r="H4" s="36"/>
    </row>
    <row r="5" spans="1:8" x14ac:dyDescent="0.4">
      <c r="A5" s="35" t="s">
        <v>22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22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22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22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22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文子 定金</cp:lastModifiedBy>
  <dcterms:created xsi:type="dcterms:W3CDTF">2020-09-18T03:10:57Z</dcterms:created>
  <dcterms:modified xsi:type="dcterms:W3CDTF">2023-10-13T01:48:05Z</dcterms:modified>
</cp:coreProperties>
</file>