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Sige\03.MCA\10_CMA_カリキュラム実施\11.トレード実践\01.過去検証\"/>
    </mc:Choice>
  </mc:AlternateContent>
  <xr:revisionPtr revIDLastSave="0" documentId="13_ncr:1_{0A745DC4-45D1-4412-983D-7249DB3F32D4}" xr6:coauthVersionLast="47" xr6:coauthVersionMax="47" xr10:uidLastSave="{00000000-0000-0000-0000-000000000000}"/>
  <bookViews>
    <workbookView xWindow="-120" yWindow="-120" windowWidth="20730" windowHeight="11310" tabRatio="725" activeTab="6" xr2:uid="{00000000-000D-0000-FFFF-FFFF00000000}"/>
  </bookViews>
  <sheets>
    <sheet name="検証シート (日)" sheetId="1" r:id="rId1"/>
    <sheet name="画像(日)" sheetId="6" r:id="rId2"/>
    <sheet name="検証シート (4H)" sheetId="8" state="hidden" r:id="rId3"/>
    <sheet name="画像 (4H)" sheetId="9" state="hidden" r:id="rId4"/>
    <sheet name="検証シート (1H)" sheetId="10" state="hidden" r:id="rId5"/>
    <sheet name="画像 (1H)" sheetId="11" state="hidden" r:id="rId6"/>
    <sheet name="気づき" sheetId="5" r:id="rId7"/>
    <sheet name="検証終了通貨" sheetId="2" r:id="rId8"/>
    <sheet name="計算" sheetId="7" r:id="rId9"/>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9" i="7" l="1"/>
  <c r="K19" i="7"/>
  <c r="L17" i="7"/>
  <c r="K17" i="7"/>
  <c r="L15" i="7"/>
  <c r="K15" i="7"/>
  <c r="L18" i="7"/>
  <c r="L16" i="7"/>
  <c r="L14" i="7"/>
  <c r="K18" i="7"/>
  <c r="K16" i="7"/>
  <c r="K14" i="7"/>
  <c r="A106" i="6"/>
  <c r="A132" i="6"/>
  <c r="A158" i="6"/>
  <c r="A184" i="6"/>
  <c r="A210" i="6"/>
  <c r="A236" i="6"/>
  <c r="A262" i="6"/>
  <c r="A288" i="6"/>
  <c r="A314" i="6"/>
  <c r="A340" i="6"/>
  <c r="A366" i="6"/>
  <c r="A392" i="6"/>
  <c r="A418" i="6"/>
  <c r="A444" i="6"/>
  <c r="A470" i="6"/>
  <c r="A496" i="6"/>
  <c r="A522" i="6"/>
  <c r="A548" i="6"/>
  <c r="K59" i="1"/>
  <c r="K59" i="8"/>
  <c r="A28" i="6"/>
  <c r="A54" i="6" s="1"/>
  <c r="A80" i="6" s="1"/>
  <c r="A574" i="6" s="1"/>
  <c r="A600" i="6" s="1"/>
  <c r="A626" i="6" s="1"/>
  <c r="A652" i="6" s="1"/>
  <c r="A678" i="6" s="1"/>
  <c r="A704" i="6" s="1"/>
  <c r="A730" i="6" s="1"/>
  <c r="A756" i="6" s="1"/>
  <c r="A782" i="6" s="1"/>
  <c r="A808" i="6" s="1"/>
  <c r="A834" i="6" s="1"/>
  <c r="A860" i="6" s="1"/>
  <c r="A886" i="6" s="1"/>
  <c r="A912" i="6" s="1"/>
  <c r="A938" i="6" s="1"/>
  <c r="A964" i="6" s="1"/>
  <c r="A990" i="6" s="1"/>
  <c r="A1016" i="6" s="1"/>
  <c r="A1042" i="6" s="1"/>
  <c r="A1068" i="6" s="1"/>
  <c r="A1094" i="6" s="1"/>
  <c r="A1120" i="6" s="1"/>
  <c r="A1146" i="6" s="1"/>
  <c r="A1172" i="6" s="1"/>
  <c r="A1198" i="6" s="1"/>
  <c r="A1224" i="6" s="1"/>
  <c r="A1250" i="6" s="1"/>
  <c r="A1276" i="6" s="1"/>
  <c r="A28" i="11"/>
  <c r="A54" i="11" s="1"/>
  <c r="A80" i="11" s="1"/>
  <c r="A106" i="11" s="1"/>
  <c r="A132" i="11" s="1"/>
  <c r="A158" i="11" s="1"/>
  <c r="A184" i="11" s="1"/>
  <c r="A210" i="11" s="1"/>
  <c r="A236" i="11" s="1"/>
  <c r="A262" i="11" s="1"/>
  <c r="A288" i="11" s="1"/>
  <c r="A314" i="11" s="1"/>
  <c r="A340" i="11" s="1"/>
  <c r="A366" i="11" s="1"/>
  <c r="A392" i="11" s="1"/>
  <c r="A418" i="11" s="1"/>
  <c r="A444" i="11" s="1"/>
  <c r="A470" i="11" s="1"/>
  <c r="A496" i="11" s="1"/>
  <c r="A522" i="11" s="1"/>
  <c r="A548" i="11" s="1"/>
  <c r="A574" i="11" s="1"/>
  <c r="A600" i="11" s="1"/>
  <c r="A626" i="11" s="1"/>
  <c r="A652" i="11" s="1"/>
  <c r="A678" i="11" s="1"/>
  <c r="A704" i="11" s="1"/>
  <c r="A730" i="11" s="1"/>
  <c r="A756" i="11" s="1"/>
  <c r="A782" i="11" s="1"/>
  <c r="A808" i="11" s="1"/>
  <c r="A834" i="11" s="1"/>
  <c r="A860" i="11" s="1"/>
  <c r="A886" i="11" s="1"/>
  <c r="A912" i="11" s="1"/>
  <c r="A938" i="11" s="1"/>
  <c r="A964" i="11" s="1"/>
  <c r="A990" i="11" s="1"/>
  <c r="A1016" i="11" s="1"/>
  <c r="A1042" i="11" s="1"/>
  <c r="A1068" i="11" s="1"/>
  <c r="A1094" i="11" s="1"/>
  <c r="A1120" i="11" s="1"/>
  <c r="A1146" i="11" s="1"/>
  <c r="A1172" i="11" s="1"/>
  <c r="A1198" i="11" s="1"/>
  <c r="A1224" i="11" s="1"/>
  <c r="A1250" i="11" s="1"/>
  <c r="A1276" i="11" s="1"/>
  <c r="A1250" i="9"/>
  <c r="A1276" i="9"/>
  <c r="A1016" i="9"/>
  <c r="A1042" i="9" s="1"/>
  <c r="A1068" i="9" s="1"/>
  <c r="A1094" i="9" s="1"/>
  <c r="A1120" i="9" s="1"/>
  <c r="A1146" i="9" s="1"/>
  <c r="A1172" i="9" s="1"/>
  <c r="A1198" i="9" s="1"/>
  <c r="A1224" i="9" s="1"/>
  <c r="A782" i="9"/>
  <c r="A808" i="9" s="1"/>
  <c r="A834" i="9" s="1"/>
  <c r="A860" i="9" s="1"/>
  <c r="A886" i="9" s="1"/>
  <c r="A912" i="9" s="1"/>
  <c r="A938" i="9" s="1"/>
  <c r="A964" i="9" s="1"/>
  <c r="A990" i="9" s="1"/>
  <c r="A392" i="9"/>
  <c r="A418" i="9"/>
  <c r="A444" i="9" s="1"/>
  <c r="A470" i="9" s="1"/>
  <c r="A496" i="9" s="1"/>
  <c r="A522" i="9" s="1"/>
  <c r="A548" i="9" s="1"/>
  <c r="A574" i="9" s="1"/>
  <c r="A600" i="9" s="1"/>
  <c r="A626" i="9" s="1"/>
  <c r="A652" i="9" s="1"/>
  <c r="A678" i="9" s="1"/>
  <c r="A704" i="9" s="1"/>
  <c r="A730" i="9" s="1"/>
  <c r="A756" i="9" s="1"/>
  <c r="A366" i="9"/>
  <c r="A340" i="9"/>
  <c r="A314" i="9"/>
  <c r="A288" i="9"/>
  <c r="A262" i="9"/>
  <c r="A236" i="9"/>
  <c r="A210" i="9"/>
  <c r="A184" i="9"/>
  <c r="A132" i="9"/>
  <c r="A158" i="9"/>
  <c r="A106" i="9"/>
  <c r="A80" i="9"/>
  <c r="A54" i="9"/>
  <c r="A28" i="9"/>
  <c r="F61" i="10"/>
  <c r="E61" i="10"/>
  <c r="D61" i="10"/>
  <c r="F60" i="10"/>
  <c r="E60" i="10"/>
  <c r="D60" i="10"/>
  <c r="K59" i="10"/>
  <c r="F59" i="10"/>
  <c r="F62" i="10" s="1"/>
  <c r="E59" i="10"/>
  <c r="E62" i="10" s="1"/>
  <c r="D59" i="10"/>
  <c r="D62" i="10" s="1"/>
  <c r="O58" i="10"/>
  <c r="N58" i="10"/>
  <c r="M58" i="10"/>
  <c r="I58" i="10"/>
  <c r="H58" i="10"/>
  <c r="G58" i="10"/>
  <c r="O57" i="10"/>
  <c r="N57" i="10"/>
  <c r="M57" i="10"/>
  <c r="I57" i="10"/>
  <c r="L58" i="10" s="1"/>
  <c r="H57" i="10"/>
  <c r="K58" i="10" s="1"/>
  <c r="G57" i="10"/>
  <c r="J58" i="10" s="1"/>
  <c r="O56" i="10"/>
  <c r="N56" i="10"/>
  <c r="M56" i="10"/>
  <c r="I56" i="10"/>
  <c r="L57" i="10" s="1"/>
  <c r="H56" i="10"/>
  <c r="K57" i="10" s="1"/>
  <c r="G56" i="10"/>
  <c r="J57" i="10" s="1"/>
  <c r="O55" i="10"/>
  <c r="N55" i="10"/>
  <c r="M55" i="10"/>
  <c r="I55" i="10"/>
  <c r="L56" i="10" s="1"/>
  <c r="H55" i="10"/>
  <c r="K56" i="10" s="1"/>
  <c r="G55" i="10"/>
  <c r="J56" i="10" s="1"/>
  <c r="O54" i="10"/>
  <c r="N54" i="10"/>
  <c r="M54" i="10"/>
  <c r="I54" i="10"/>
  <c r="L55" i="10" s="1"/>
  <c r="H54" i="10"/>
  <c r="K55" i="10" s="1"/>
  <c r="G54" i="10"/>
  <c r="J55" i="10" s="1"/>
  <c r="O53" i="10"/>
  <c r="N53" i="10"/>
  <c r="M53" i="10"/>
  <c r="I53" i="10"/>
  <c r="L54" i="10" s="1"/>
  <c r="H53" i="10"/>
  <c r="K54" i="10" s="1"/>
  <c r="G53" i="10"/>
  <c r="J54" i="10" s="1"/>
  <c r="O52" i="10"/>
  <c r="N52" i="10"/>
  <c r="M52" i="10"/>
  <c r="I52" i="10"/>
  <c r="L53" i="10" s="1"/>
  <c r="H52" i="10"/>
  <c r="K53" i="10" s="1"/>
  <c r="G52" i="10"/>
  <c r="J53" i="10" s="1"/>
  <c r="O51" i="10"/>
  <c r="N51" i="10"/>
  <c r="M51" i="10"/>
  <c r="I51" i="10"/>
  <c r="L52" i="10" s="1"/>
  <c r="H51" i="10"/>
  <c r="K52" i="10" s="1"/>
  <c r="G51" i="10"/>
  <c r="J52" i="10" s="1"/>
  <c r="O50" i="10"/>
  <c r="N50" i="10"/>
  <c r="M50" i="10"/>
  <c r="I50" i="10"/>
  <c r="L51" i="10" s="1"/>
  <c r="H50" i="10"/>
  <c r="K51" i="10" s="1"/>
  <c r="G50" i="10"/>
  <c r="J51" i="10" s="1"/>
  <c r="O49" i="10"/>
  <c r="N49" i="10"/>
  <c r="M49" i="10"/>
  <c r="I49" i="10"/>
  <c r="L50" i="10" s="1"/>
  <c r="H49" i="10"/>
  <c r="K50" i="10" s="1"/>
  <c r="G49" i="10"/>
  <c r="J50" i="10" s="1"/>
  <c r="O48" i="10"/>
  <c r="N48" i="10"/>
  <c r="M48" i="10"/>
  <c r="I48" i="10"/>
  <c r="L49" i="10" s="1"/>
  <c r="H48" i="10"/>
  <c r="K49" i="10" s="1"/>
  <c r="G48" i="10"/>
  <c r="J49" i="10" s="1"/>
  <c r="O47" i="10"/>
  <c r="N47" i="10"/>
  <c r="M47" i="10"/>
  <c r="I47" i="10"/>
  <c r="L48" i="10" s="1"/>
  <c r="H47" i="10"/>
  <c r="K48" i="10" s="1"/>
  <c r="G47" i="10"/>
  <c r="J48" i="10" s="1"/>
  <c r="O46" i="10"/>
  <c r="N46" i="10"/>
  <c r="M46" i="10"/>
  <c r="I46" i="10"/>
  <c r="L47" i="10" s="1"/>
  <c r="H46" i="10"/>
  <c r="K47" i="10" s="1"/>
  <c r="G46" i="10"/>
  <c r="J47" i="10" s="1"/>
  <c r="O45" i="10"/>
  <c r="N45" i="10"/>
  <c r="M45" i="10"/>
  <c r="I45" i="10"/>
  <c r="L46" i="10" s="1"/>
  <c r="H45" i="10"/>
  <c r="K46" i="10" s="1"/>
  <c r="G45" i="10"/>
  <c r="J46" i="10" s="1"/>
  <c r="O44" i="10"/>
  <c r="N44" i="10"/>
  <c r="M44" i="10"/>
  <c r="I44" i="10"/>
  <c r="L45" i="10" s="1"/>
  <c r="H44" i="10"/>
  <c r="K45" i="10" s="1"/>
  <c r="G44" i="10"/>
  <c r="J45" i="10" s="1"/>
  <c r="O43" i="10"/>
  <c r="N43" i="10"/>
  <c r="M43" i="10"/>
  <c r="I43" i="10"/>
  <c r="L44" i="10" s="1"/>
  <c r="H43" i="10"/>
  <c r="K44" i="10" s="1"/>
  <c r="G43" i="10"/>
  <c r="J44" i="10" s="1"/>
  <c r="O42" i="10"/>
  <c r="N42" i="10"/>
  <c r="M42" i="10"/>
  <c r="I42" i="10"/>
  <c r="L43" i="10" s="1"/>
  <c r="H42" i="10"/>
  <c r="K43" i="10" s="1"/>
  <c r="G42" i="10"/>
  <c r="J43" i="10" s="1"/>
  <c r="O41" i="10"/>
  <c r="N41" i="10"/>
  <c r="M41" i="10"/>
  <c r="I41" i="10"/>
  <c r="L42" i="10" s="1"/>
  <c r="H41" i="10"/>
  <c r="K42" i="10" s="1"/>
  <c r="G41" i="10"/>
  <c r="J42" i="10" s="1"/>
  <c r="O40" i="10"/>
  <c r="N40" i="10"/>
  <c r="M40" i="10"/>
  <c r="I40" i="10"/>
  <c r="L41" i="10" s="1"/>
  <c r="H40" i="10"/>
  <c r="K41" i="10" s="1"/>
  <c r="G40" i="10"/>
  <c r="J41" i="10" s="1"/>
  <c r="O39" i="10"/>
  <c r="N39" i="10"/>
  <c r="M39" i="10"/>
  <c r="I39" i="10"/>
  <c r="L40" i="10" s="1"/>
  <c r="H39" i="10"/>
  <c r="K40" i="10" s="1"/>
  <c r="G39" i="10"/>
  <c r="J40" i="10" s="1"/>
  <c r="O38" i="10"/>
  <c r="N38" i="10"/>
  <c r="M38" i="10"/>
  <c r="I38" i="10"/>
  <c r="L39" i="10" s="1"/>
  <c r="H38" i="10"/>
  <c r="K39" i="10" s="1"/>
  <c r="G38" i="10"/>
  <c r="J39" i="10" s="1"/>
  <c r="O37" i="10"/>
  <c r="N37" i="10"/>
  <c r="M37" i="10"/>
  <c r="I37" i="10"/>
  <c r="L38" i="10" s="1"/>
  <c r="H37" i="10"/>
  <c r="K38" i="10" s="1"/>
  <c r="G37" i="10"/>
  <c r="J38" i="10" s="1"/>
  <c r="O36" i="10"/>
  <c r="N36" i="10"/>
  <c r="M36" i="10"/>
  <c r="I36" i="10"/>
  <c r="L37" i="10" s="1"/>
  <c r="H36" i="10"/>
  <c r="K37" i="10" s="1"/>
  <c r="G36" i="10"/>
  <c r="J37" i="10" s="1"/>
  <c r="O35" i="10"/>
  <c r="N35" i="10"/>
  <c r="M35" i="10"/>
  <c r="I35" i="10"/>
  <c r="L36" i="10" s="1"/>
  <c r="H35" i="10"/>
  <c r="K36" i="10" s="1"/>
  <c r="G35" i="10"/>
  <c r="J36" i="10" s="1"/>
  <c r="O34" i="10"/>
  <c r="N34" i="10"/>
  <c r="M34" i="10"/>
  <c r="I34" i="10"/>
  <c r="L35" i="10" s="1"/>
  <c r="H34" i="10"/>
  <c r="K35" i="10" s="1"/>
  <c r="G34" i="10"/>
  <c r="J35" i="10" s="1"/>
  <c r="O33" i="10"/>
  <c r="N33" i="10"/>
  <c r="M33" i="10"/>
  <c r="I33" i="10"/>
  <c r="L34" i="10" s="1"/>
  <c r="H33" i="10"/>
  <c r="K34" i="10" s="1"/>
  <c r="G33" i="10"/>
  <c r="J34" i="10" s="1"/>
  <c r="O32" i="10"/>
  <c r="N32" i="10"/>
  <c r="M32" i="10"/>
  <c r="I32" i="10"/>
  <c r="L33" i="10" s="1"/>
  <c r="H32" i="10"/>
  <c r="K33" i="10" s="1"/>
  <c r="G32" i="10"/>
  <c r="J33" i="10" s="1"/>
  <c r="O31" i="10"/>
  <c r="N31" i="10"/>
  <c r="M31" i="10"/>
  <c r="I31" i="10"/>
  <c r="L32" i="10" s="1"/>
  <c r="H31" i="10"/>
  <c r="K32" i="10" s="1"/>
  <c r="G31" i="10"/>
  <c r="J32" i="10" s="1"/>
  <c r="O30" i="10"/>
  <c r="N30" i="10"/>
  <c r="M30" i="10"/>
  <c r="I30" i="10"/>
  <c r="L31" i="10" s="1"/>
  <c r="H30" i="10"/>
  <c r="K31" i="10" s="1"/>
  <c r="G30" i="10"/>
  <c r="J31" i="10" s="1"/>
  <c r="O29" i="10"/>
  <c r="N29" i="10"/>
  <c r="M29" i="10"/>
  <c r="I29" i="10"/>
  <c r="L30" i="10" s="1"/>
  <c r="H29" i="10"/>
  <c r="K30" i="10" s="1"/>
  <c r="G29" i="10"/>
  <c r="J30" i="10" s="1"/>
  <c r="O28" i="10"/>
  <c r="N28" i="10"/>
  <c r="M28" i="10"/>
  <c r="I28" i="10"/>
  <c r="L29" i="10" s="1"/>
  <c r="H28" i="10"/>
  <c r="K29" i="10" s="1"/>
  <c r="G28" i="10"/>
  <c r="J29" i="10" s="1"/>
  <c r="O27" i="10"/>
  <c r="N27" i="10"/>
  <c r="M27" i="10"/>
  <c r="I27" i="10"/>
  <c r="L28" i="10" s="1"/>
  <c r="H27" i="10"/>
  <c r="K28" i="10" s="1"/>
  <c r="G27" i="10"/>
  <c r="J28" i="10" s="1"/>
  <c r="O26" i="10"/>
  <c r="N26" i="10"/>
  <c r="M26" i="10"/>
  <c r="I26" i="10"/>
  <c r="L27" i="10" s="1"/>
  <c r="H26" i="10"/>
  <c r="K27" i="10" s="1"/>
  <c r="G26" i="10"/>
  <c r="J27" i="10" s="1"/>
  <c r="O25" i="10"/>
  <c r="N25" i="10"/>
  <c r="M25" i="10"/>
  <c r="I25" i="10"/>
  <c r="L26" i="10" s="1"/>
  <c r="H25" i="10"/>
  <c r="K26" i="10" s="1"/>
  <c r="G25" i="10"/>
  <c r="J26" i="10" s="1"/>
  <c r="O24" i="10"/>
  <c r="N24" i="10"/>
  <c r="M24" i="10"/>
  <c r="I24" i="10"/>
  <c r="L25" i="10" s="1"/>
  <c r="H24" i="10"/>
  <c r="K25" i="10" s="1"/>
  <c r="G24" i="10"/>
  <c r="J25" i="10" s="1"/>
  <c r="O23" i="10"/>
  <c r="N23" i="10"/>
  <c r="M23" i="10"/>
  <c r="I23" i="10"/>
  <c r="L24" i="10" s="1"/>
  <c r="H23" i="10"/>
  <c r="K24" i="10" s="1"/>
  <c r="G23" i="10"/>
  <c r="J24" i="10" s="1"/>
  <c r="O22" i="10"/>
  <c r="N22" i="10"/>
  <c r="M22" i="10"/>
  <c r="I22" i="10"/>
  <c r="L23" i="10" s="1"/>
  <c r="H22" i="10"/>
  <c r="K23" i="10" s="1"/>
  <c r="G22" i="10"/>
  <c r="J23" i="10" s="1"/>
  <c r="O21" i="10"/>
  <c r="N21" i="10"/>
  <c r="M21" i="10"/>
  <c r="I21" i="10"/>
  <c r="L22" i="10" s="1"/>
  <c r="H21" i="10"/>
  <c r="K22" i="10" s="1"/>
  <c r="G21" i="10"/>
  <c r="J22" i="10" s="1"/>
  <c r="O20" i="10"/>
  <c r="N20" i="10"/>
  <c r="M20" i="10"/>
  <c r="I20" i="10"/>
  <c r="L21" i="10" s="1"/>
  <c r="H20" i="10"/>
  <c r="K21" i="10" s="1"/>
  <c r="G20" i="10"/>
  <c r="J21" i="10" s="1"/>
  <c r="O19" i="10"/>
  <c r="N19" i="10"/>
  <c r="M19" i="10"/>
  <c r="I19" i="10"/>
  <c r="L20" i="10" s="1"/>
  <c r="H19" i="10"/>
  <c r="K20" i="10" s="1"/>
  <c r="G19" i="10"/>
  <c r="J20" i="10" s="1"/>
  <c r="O18" i="10"/>
  <c r="N18" i="10"/>
  <c r="M18" i="10"/>
  <c r="I18" i="10"/>
  <c r="L19" i="10" s="1"/>
  <c r="H18" i="10"/>
  <c r="K19" i="10" s="1"/>
  <c r="G18" i="10"/>
  <c r="J19" i="10" s="1"/>
  <c r="O17" i="10"/>
  <c r="N17" i="10"/>
  <c r="M17" i="10"/>
  <c r="I17" i="10"/>
  <c r="L18" i="10" s="1"/>
  <c r="H17" i="10"/>
  <c r="K18" i="10" s="1"/>
  <c r="G17" i="10"/>
  <c r="J18" i="10" s="1"/>
  <c r="O16" i="10"/>
  <c r="N16" i="10"/>
  <c r="M16" i="10"/>
  <c r="I16" i="10"/>
  <c r="L17" i="10" s="1"/>
  <c r="H16" i="10"/>
  <c r="K17" i="10" s="1"/>
  <c r="G16" i="10"/>
  <c r="J17" i="10" s="1"/>
  <c r="O15" i="10"/>
  <c r="N15" i="10"/>
  <c r="M15" i="10"/>
  <c r="I15" i="10"/>
  <c r="L16" i="10" s="1"/>
  <c r="H15" i="10"/>
  <c r="K16" i="10" s="1"/>
  <c r="G15" i="10"/>
  <c r="J16" i="10" s="1"/>
  <c r="O14" i="10"/>
  <c r="N14" i="10"/>
  <c r="M14" i="10"/>
  <c r="I14" i="10"/>
  <c r="L15" i="10" s="1"/>
  <c r="H14" i="10"/>
  <c r="K15" i="10" s="1"/>
  <c r="G14" i="10"/>
  <c r="J15" i="10" s="1"/>
  <c r="O13" i="10"/>
  <c r="N13" i="10"/>
  <c r="M13" i="10"/>
  <c r="I13" i="10"/>
  <c r="L14" i="10" s="1"/>
  <c r="H13" i="10"/>
  <c r="K14" i="10" s="1"/>
  <c r="G13" i="10"/>
  <c r="J14" i="10" s="1"/>
  <c r="O12" i="10"/>
  <c r="N12" i="10"/>
  <c r="M12" i="10"/>
  <c r="I12" i="10"/>
  <c r="L13" i="10" s="1"/>
  <c r="H12" i="10"/>
  <c r="K13" i="10" s="1"/>
  <c r="G12" i="10"/>
  <c r="J13" i="10" s="1"/>
  <c r="O11" i="10"/>
  <c r="N11" i="10"/>
  <c r="M11" i="10"/>
  <c r="I11" i="10"/>
  <c r="L12" i="10" s="1"/>
  <c r="H11" i="10"/>
  <c r="K12" i="10" s="1"/>
  <c r="G11" i="10"/>
  <c r="J12" i="10" s="1"/>
  <c r="O10" i="10"/>
  <c r="N10" i="10"/>
  <c r="M10" i="10"/>
  <c r="I10" i="10"/>
  <c r="L11" i="10" s="1"/>
  <c r="H10" i="10"/>
  <c r="K11" i="10" s="1"/>
  <c r="G10" i="10"/>
  <c r="J11" i="10" s="1"/>
  <c r="O9" i="10"/>
  <c r="O59" i="10" s="1"/>
  <c r="N9" i="10"/>
  <c r="N59" i="10" s="1"/>
  <c r="M9" i="10"/>
  <c r="M59" i="10" s="1"/>
  <c r="I9" i="10"/>
  <c r="L10" i="10" s="1"/>
  <c r="H9" i="10"/>
  <c r="K10" i="10" s="1"/>
  <c r="G9" i="10"/>
  <c r="J10" i="10" s="1"/>
  <c r="I8" i="10"/>
  <c r="L9" i="10" s="1"/>
  <c r="H8" i="10"/>
  <c r="K9" i="10" s="1"/>
  <c r="G8" i="10"/>
  <c r="J9" i="10" s="1"/>
  <c r="F61" i="8"/>
  <c r="E61" i="8"/>
  <c r="D61" i="8"/>
  <c r="F60" i="8"/>
  <c r="E60" i="8"/>
  <c r="D60" i="8"/>
  <c r="F59" i="8"/>
  <c r="F62" i="8" s="1"/>
  <c r="E59" i="8"/>
  <c r="E62" i="8" s="1"/>
  <c r="D59" i="8"/>
  <c r="D62" i="8" s="1"/>
  <c r="O58" i="8"/>
  <c r="N58" i="8"/>
  <c r="M58" i="8"/>
  <c r="I58" i="8"/>
  <c r="H58" i="8"/>
  <c r="G58" i="8"/>
  <c r="O57" i="8"/>
  <c r="N57" i="8"/>
  <c r="M57" i="8"/>
  <c r="I57" i="8"/>
  <c r="L58" i="8" s="1"/>
  <c r="H57" i="8"/>
  <c r="K58" i="8" s="1"/>
  <c r="G57" i="8"/>
  <c r="J58" i="8" s="1"/>
  <c r="O56" i="8"/>
  <c r="N56" i="8"/>
  <c r="M56" i="8"/>
  <c r="I56" i="8"/>
  <c r="L57" i="8" s="1"/>
  <c r="H56" i="8"/>
  <c r="K57" i="8" s="1"/>
  <c r="G56" i="8"/>
  <c r="J57" i="8" s="1"/>
  <c r="O55" i="8"/>
  <c r="N55" i="8"/>
  <c r="M55" i="8"/>
  <c r="I55" i="8"/>
  <c r="L56" i="8" s="1"/>
  <c r="H55" i="8"/>
  <c r="K56" i="8" s="1"/>
  <c r="G55" i="8"/>
  <c r="J56" i="8" s="1"/>
  <c r="I8" i="8"/>
  <c r="H8" i="8"/>
  <c r="G8" i="8"/>
  <c r="I6" i="7"/>
  <c r="G6" i="7"/>
  <c r="I4" i="7"/>
  <c r="G5" i="7"/>
  <c r="I5" i="7"/>
  <c r="G4" i="7"/>
  <c r="G8" i="7" s="1"/>
  <c r="G59" i="10" l="1"/>
  <c r="G61" i="10" s="1"/>
  <c r="J61" i="10" s="1"/>
  <c r="H59" i="10"/>
  <c r="H61" i="10" s="1"/>
  <c r="K61" i="10" s="1"/>
  <c r="I59" i="10"/>
  <c r="I61" i="10" s="1"/>
  <c r="L61" i="10" s="1"/>
  <c r="J9" i="8"/>
  <c r="M9" i="8" s="1"/>
  <c r="G9" i="8"/>
  <c r="K9" i="8"/>
  <c r="N9" i="8" s="1"/>
  <c r="H9" i="8"/>
  <c r="L9" i="8"/>
  <c r="O9" i="8" s="1"/>
  <c r="I9" i="8"/>
  <c r="I7" i="7"/>
  <c r="G7" i="7"/>
  <c r="I8" i="7"/>
  <c r="F59" i="1"/>
  <c r="D59" i="1"/>
  <c r="L10" i="8" l="1"/>
  <c r="O10" i="8" s="1"/>
  <c r="I10" i="8"/>
  <c r="K10" i="8"/>
  <c r="N10" i="8" s="1"/>
  <c r="H10" i="8"/>
  <c r="J10" i="8"/>
  <c r="M10" i="8" s="1"/>
  <c r="G10" i="8"/>
  <c r="D61" i="1"/>
  <c r="E61" i="1"/>
  <c r="F61" i="1"/>
  <c r="E59" i="1"/>
  <c r="J11" i="8" l="1"/>
  <c r="M11" i="8" s="1"/>
  <c r="G11" i="8"/>
  <c r="K11" i="8"/>
  <c r="N11" i="8" s="1"/>
  <c r="H11" i="8"/>
  <c r="L11" i="8"/>
  <c r="O11" i="8" s="1"/>
  <c r="I11" i="8"/>
  <c r="I8" i="1"/>
  <c r="H8" i="1"/>
  <c r="G8" i="1"/>
  <c r="F60" i="1"/>
  <c r="F62" i="1" s="1"/>
  <c r="E60" i="1"/>
  <c r="E62" i="1" s="1"/>
  <c r="D60" i="1"/>
  <c r="D62" i="1" s="1"/>
  <c r="L12" i="8" l="1"/>
  <c r="O12" i="8" s="1"/>
  <c r="I12" i="8"/>
  <c r="K12" i="8"/>
  <c r="N12" i="8" s="1"/>
  <c r="H12" i="8"/>
  <c r="J12" i="8"/>
  <c r="M12" i="8" s="1"/>
  <c r="G12" i="8"/>
  <c r="J9" i="1"/>
  <c r="M9" i="1" s="1"/>
  <c r="K9" i="1"/>
  <c r="N9" i="1" s="1"/>
  <c r="L9" i="1"/>
  <c r="O9" i="1" s="1"/>
  <c r="J13" i="8" l="1"/>
  <c r="M13" i="8" s="1"/>
  <c r="G13" i="8"/>
  <c r="K13" i="8"/>
  <c r="N13" i="8" s="1"/>
  <c r="H13" i="8"/>
  <c r="L13" i="8"/>
  <c r="O13" i="8" s="1"/>
  <c r="I13" i="8"/>
  <c r="G9" i="1"/>
  <c r="J10" i="1" s="1"/>
  <c r="M10" i="1" s="1"/>
  <c r="I9" i="1"/>
  <c r="L10" i="1"/>
  <c r="O10" i="1" s="1"/>
  <c r="H9" i="1"/>
  <c r="K10" i="1" s="1"/>
  <c r="N10" i="1" s="1"/>
  <c r="H10" i="1" s="1"/>
  <c r="L14" i="8" l="1"/>
  <c r="O14" i="8" s="1"/>
  <c r="I14" i="8"/>
  <c r="K14" i="8"/>
  <c r="N14" i="8" s="1"/>
  <c r="H14" i="8"/>
  <c r="J14" i="8"/>
  <c r="M14" i="8" s="1"/>
  <c r="G14" i="8"/>
  <c r="G10" i="1"/>
  <c r="J11" i="1" s="1"/>
  <c r="M11" i="1" s="1"/>
  <c r="I10" i="1"/>
  <c r="J15" i="8" l="1"/>
  <c r="M15" i="8" s="1"/>
  <c r="G15" i="8"/>
  <c r="K15" i="8"/>
  <c r="N15" i="8" s="1"/>
  <c r="H15" i="8"/>
  <c r="L15" i="8"/>
  <c r="O15" i="8" s="1"/>
  <c r="I15" i="8"/>
  <c r="L11" i="1"/>
  <c r="O11" i="1" s="1"/>
  <c r="G11" i="1"/>
  <c r="K11" i="1"/>
  <c r="N11" i="1" s="1"/>
  <c r="L16" i="8" l="1"/>
  <c r="O16" i="8" s="1"/>
  <c r="I16" i="8"/>
  <c r="K16" i="8"/>
  <c r="N16" i="8" s="1"/>
  <c r="H16" i="8"/>
  <c r="J16" i="8"/>
  <c r="M16" i="8" s="1"/>
  <c r="G16" i="8"/>
  <c r="H11" i="1"/>
  <c r="K12" i="1" s="1"/>
  <c r="N12" i="1" s="1"/>
  <c r="H12" i="1" s="1"/>
  <c r="I11" i="1"/>
  <c r="L12" i="1" s="1"/>
  <c r="O12" i="1" s="1"/>
  <c r="I12" i="1" s="1"/>
  <c r="J12" i="1"/>
  <c r="M12" i="1" s="1"/>
  <c r="J17" i="8" l="1"/>
  <c r="M17" i="8" s="1"/>
  <c r="G17" i="8"/>
  <c r="K17" i="8"/>
  <c r="N17" i="8" s="1"/>
  <c r="H17" i="8"/>
  <c r="L17" i="8"/>
  <c r="O17" i="8" s="1"/>
  <c r="I17" i="8"/>
  <c r="G12" i="1"/>
  <c r="L13" i="1"/>
  <c r="O13" i="1" s="1"/>
  <c r="I13" i="1" s="1"/>
  <c r="K13" i="1"/>
  <c r="N13" i="1" s="1"/>
  <c r="L18" i="8" l="1"/>
  <c r="O18" i="8" s="1"/>
  <c r="I18" i="8"/>
  <c r="K18" i="8"/>
  <c r="N18" i="8" s="1"/>
  <c r="H18" i="8"/>
  <c r="J18" i="8"/>
  <c r="M18" i="8" s="1"/>
  <c r="G18" i="8"/>
  <c r="L14" i="1"/>
  <c r="O14" i="1" s="1"/>
  <c r="I14" i="1" s="1"/>
  <c r="J13" i="1"/>
  <c r="M13" i="1" s="1"/>
  <c r="H13" i="1"/>
  <c r="J19" i="8" l="1"/>
  <c r="M19" i="8" s="1"/>
  <c r="G19" i="8"/>
  <c r="K19" i="8"/>
  <c r="N19" i="8" s="1"/>
  <c r="H19" i="8"/>
  <c r="L19" i="8"/>
  <c r="O19" i="8" s="1"/>
  <c r="I19" i="8"/>
  <c r="G13" i="1"/>
  <c r="J14" i="1"/>
  <c r="M14" i="1" s="1"/>
  <c r="G14" i="1" s="1"/>
  <c r="L15" i="1"/>
  <c r="O15" i="1" s="1"/>
  <c r="I15" i="1" s="1"/>
  <c r="K14" i="1"/>
  <c r="N14" i="1" s="1"/>
  <c r="L20" i="8" l="1"/>
  <c r="O20" i="8" s="1"/>
  <c r="I20" i="8"/>
  <c r="K20" i="8"/>
  <c r="N20" i="8" s="1"/>
  <c r="H20" i="8"/>
  <c r="J20" i="8"/>
  <c r="M20" i="8" s="1"/>
  <c r="G20" i="8"/>
  <c r="H14" i="1"/>
  <c r="K15" i="1" s="1"/>
  <c r="N15" i="1" s="1"/>
  <c r="H15" i="1" s="1"/>
  <c r="L16" i="1"/>
  <c r="O16" i="1" s="1"/>
  <c r="I16" i="1" s="1"/>
  <c r="J15" i="1"/>
  <c r="M15" i="1" s="1"/>
  <c r="G15" i="1" s="1"/>
  <c r="J21" i="8" l="1"/>
  <c r="M21" i="8" s="1"/>
  <c r="G21" i="8"/>
  <c r="K21" i="8"/>
  <c r="N21" i="8" s="1"/>
  <c r="H21" i="8"/>
  <c r="L21" i="8"/>
  <c r="O21" i="8" s="1"/>
  <c r="I21" i="8"/>
  <c r="J16" i="1"/>
  <c r="M16" i="1" s="1"/>
  <c r="G16" i="1" s="1"/>
  <c r="K16" i="1"/>
  <c r="N16" i="1" s="1"/>
  <c r="H16" i="1" s="1"/>
  <c r="L17" i="1"/>
  <c r="O17" i="1" s="1"/>
  <c r="I17" i="1" s="1"/>
  <c r="L22" i="8" l="1"/>
  <c r="O22" i="8" s="1"/>
  <c r="I22" i="8"/>
  <c r="K22" i="8"/>
  <c r="N22" i="8" s="1"/>
  <c r="H22" i="8"/>
  <c r="J22" i="8"/>
  <c r="M22" i="8" s="1"/>
  <c r="G22" i="8"/>
  <c r="L18" i="1"/>
  <c r="O18" i="1" s="1"/>
  <c r="I18" i="1" s="1"/>
  <c r="K17" i="1"/>
  <c r="N17" i="1" s="1"/>
  <c r="H17" i="1" s="1"/>
  <c r="J17" i="1"/>
  <c r="M17" i="1" s="1"/>
  <c r="G17" i="1" s="1"/>
  <c r="J23" i="8" l="1"/>
  <c r="M23" i="8" s="1"/>
  <c r="G23" i="8"/>
  <c r="K23" i="8"/>
  <c r="N23" i="8" s="1"/>
  <c r="H23" i="8"/>
  <c r="L23" i="8"/>
  <c r="O23" i="8" s="1"/>
  <c r="I23" i="8"/>
  <c r="J18" i="1"/>
  <c r="M18" i="1" s="1"/>
  <c r="G18" i="1" s="1"/>
  <c r="K18" i="1"/>
  <c r="N18" i="1" s="1"/>
  <c r="H18" i="1" s="1"/>
  <c r="L19" i="1"/>
  <c r="O19" i="1" s="1"/>
  <c r="I19" i="1" s="1"/>
  <c r="L24" i="8" l="1"/>
  <c r="O24" i="8" s="1"/>
  <c r="I24" i="8"/>
  <c r="K24" i="8"/>
  <c r="N24" i="8" s="1"/>
  <c r="H24" i="8"/>
  <c r="J24" i="8"/>
  <c r="M24" i="8" s="1"/>
  <c r="G24" i="8"/>
  <c r="L20" i="1"/>
  <c r="O20" i="1" s="1"/>
  <c r="I20" i="1" s="1"/>
  <c r="K19" i="1"/>
  <c r="N19" i="1" s="1"/>
  <c r="H19" i="1" s="1"/>
  <c r="J19" i="1"/>
  <c r="M19" i="1" s="1"/>
  <c r="G19" i="1" s="1"/>
  <c r="J25" i="8" l="1"/>
  <c r="M25" i="8" s="1"/>
  <c r="G25" i="8"/>
  <c r="K25" i="8"/>
  <c r="N25" i="8" s="1"/>
  <c r="H25" i="8"/>
  <c r="L25" i="8"/>
  <c r="O25" i="8" s="1"/>
  <c r="I25" i="8"/>
  <c r="J20" i="1"/>
  <c r="M20" i="1" s="1"/>
  <c r="G20" i="1" s="1"/>
  <c r="K20" i="1"/>
  <c r="N20" i="1" s="1"/>
  <c r="H20" i="1" s="1"/>
  <c r="L21" i="1"/>
  <c r="O21" i="1" s="1"/>
  <c r="I21" i="1" s="1"/>
  <c r="L26" i="8" l="1"/>
  <c r="O26" i="8" s="1"/>
  <c r="I26" i="8"/>
  <c r="K26" i="8"/>
  <c r="N26" i="8" s="1"/>
  <c r="H26" i="8"/>
  <c r="J26" i="8"/>
  <c r="M26" i="8" s="1"/>
  <c r="G26" i="8"/>
  <c r="L22" i="1"/>
  <c r="O22" i="1" s="1"/>
  <c r="I22" i="1" s="1"/>
  <c r="K21" i="1"/>
  <c r="N21" i="1" s="1"/>
  <c r="H21" i="1" s="1"/>
  <c r="J21" i="1"/>
  <c r="M21" i="1" s="1"/>
  <c r="G21" i="1" s="1"/>
  <c r="J27" i="8" l="1"/>
  <c r="M27" i="8" s="1"/>
  <c r="G27" i="8"/>
  <c r="K27" i="8"/>
  <c r="N27" i="8" s="1"/>
  <c r="H27" i="8"/>
  <c r="L27" i="8"/>
  <c r="O27" i="8" s="1"/>
  <c r="I27" i="8"/>
  <c r="J22" i="1"/>
  <c r="M22" i="1" s="1"/>
  <c r="G22" i="1" s="1"/>
  <c r="K22" i="1"/>
  <c r="N22" i="1" s="1"/>
  <c r="H22" i="1" s="1"/>
  <c r="L23" i="1"/>
  <c r="O23" i="1" s="1"/>
  <c r="I23" i="1" s="1"/>
  <c r="L28" i="8" l="1"/>
  <c r="O28" i="8" s="1"/>
  <c r="I28" i="8"/>
  <c r="K28" i="8"/>
  <c r="N28" i="8" s="1"/>
  <c r="H28" i="8"/>
  <c r="J28" i="8"/>
  <c r="M28" i="8" s="1"/>
  <c r="G28" i="8"/>
  <c r="L24" i="1"/>
  <c r="O24" i="1" s="1"/>
  <c r="I24" i="1" s="1"/>
  <c r="K23" i="1"/>
  <c r="N23" i="1" s="1"/>
  <c r="H23" i="1" s="1"/>
  <c r="J23" i="1"/>
  <c r="M23" i="1" s="1"/>
  <c r="G23" i="1" s="1"/>
  <c r="J29" i="8" l="1"/>
  <c r="M29" i="8" s="1"/>
  <c r="G29" i="8"/>
  <c r="K29" i="8"/>
  <c r="N29" i="8" s="1"/>
  <c r="H29" i="8"/>
  <c r="L29" i="8"/>
  <c r="O29" i="8" s="1"/>
  <c r="I29" i="8"/>
  <c r="J24" i="1"/>
  <c r="M24" i="1" s="1"/>
  <c r="G24" i="1" s="1"/>
  <c r="K24" i="1"/>
  <c r="N24" i="1" s="1"/>
  <c r="H24" i="1" s="1"/>
  <c r="L25" i="1"/>
  <c r="O25" i="1" s="1"/>
  <c r="I25" i="1" s="1"/>
  <c r="L30" i="8" l="1"/>
  <c r="O30" i="8" s="1"/>
  <c r="I30" i="8"/>
  <c r="K30" i="8"/>
  <c r="N30" i="8" s="1"/>
  <c r="H30" i="8"/>
  <c r="J30" i="8"/>
  <c r="M30" i="8" s="1"/>
  <c r="G30" i="8"/>
  <c r="L26" i="1"/>
  <c r="O26" i="1" s="1"/>
  <c r="I26" i="1" s="1"/>
  <c r="K25" i="1"/>
  <c r="N25" i="1" s="1"/>
  <c r="H25" i="1" s="1"/>
  <c r="J25" i="1"/>
  <c r="M25" i="1" s="1"/>
  <c r="G25" i="1" s="1"/>
  <c r="J31" i="8" l="1"/>
  <c r="M31" i="8" s="1"/>
  <c r="G31" i="8"/>
  <c r="K31" i="8"/>
  <c r="N31" i="8" s="1"/>
  <c r="H31" i="8"/>
  <c r="L31" i="8"/>
  <c r="O31" i="8" s="1"/>
  <c r="I31" i="8"/>
  <c r="J26" i="1"/>
  <c r="M26" i="1" s="1"/>
  <c r="G26" i="1" s="1"/>
  <c r="K26" i="1"/>
  <c r="N26" i="1" s="1"/>
  <c r="H26" i="1" s="1"/>
  <c r="L27" i="1"/>
  <c r="O27" i="1" s="1"/>
  <c r="I27" i="1" s="1"/>
  <c r="L32" i="8" l="1"/>
  <c r="O32" i="8" s="1"/>
  <c r="I32" i="8"/>
  <c r="K32" i="8"/>
  <c r="N32" i="8" s="1"/>
  <c r="H32" i="8"/>
  <c r="J32" i="8"/>
  <c r="M32" i="8" s="1"/>
  <c r="G32" i="8"/>
  <c r="L28" i="1"/>
  <c r="O28" i="1" s="1"/>
  <c r="I28" i="1" s="1"/>
  <c r="K27" i="1"/>
  <c r="N27" i="1" s="1"/>
  <c r="H27" i="1" s="1"/>
  <c r="J27" i="1"/>
  <c r="M27" i="1" s="1"/>
  <c r="G27" i="1" s="1"/>
  <c r="J33" i="8" l="1"/>
  <c r="M33" i="8" s="1"/>
  <c r="G33" i="8"/>
  <c r="K33" i="8"/>
  <c r="N33" i="8" s="1"/>
  <c r="H33" i="8"/>
  <c r="L33" i="8"/>
  <c r="O33" i="8" s="1"/>
  <c r="I33" i="8"/>
  <c r="J28" i="1"/>
  <c r="M28" i="1" s="1"/>
  <c r="G28" i="1" s="1"/>
  <c r="K28" i="1"/>
  <c r="N28" i="1" s="1"/>
  <c r="H28" i="1" s="1"/>
  <c r="L29" i="1"/>
  <c r="O29" i="1" s="1"/>
  <c r="I29" i="1" s="1"/>
  <c r="L34" i="8" l="1"/>
  <c r="O34" i="8" s="1"/>
  <c r="I34" i="8"/>
  <c r="K34" i="8"/>
  <c r="N34" i="8" s="1"/>
  <c r="H34" i="8"/>
  <c r="J34" i="8"/>
  <c r="M34" i="8" s="1"/>
  <c r="G34" i="8"/>
  <c r="L30" i="1"/>
  <c r="O30" i="1" s="1"/>
  <c r="I30" i="1" s="1"/>
  <c r="K29" i="1"/>
  <c r="N29" i="1" s="1"/>
  <c r="H29" i="1" s="1"/>
  <c r="J29" i="1"/>
  <c r="M29" i="1" s="1"/>
  <c r="G29" i="1" s="1"/>
  <c r="J35" i="8" l="1"/>
  <c r="M35" i="8" s="1"/>
  <c r="G35" i="8"/>
  <c r="K35" i="8"/>
  <c r="N35" i="8" s="1"/>
  <c r="H35" i="8"/>
  <c r="L35" i="8"/>
  <c r="O35" i="8" s="1"/>
  <c r="I35" i="8"/>
  <c r="J30" i="1"/>
  <c r="M30" i="1" s="1"/>
  <c r="G30" i="1" s="1"/>
  <c r="K30" i="1"/>
  <c r="N30" i="1" s="1"/>
  <c r="H30" i="1" s="1"/>
  <c r="L31" i="1"/>
  <c r="O31" i="1" s="1"/>
  <c r="I31" i="1" s="1"/>
  <c r="L36" i="8" l="1"/>
  <c r="O36" i="8" s="1"/>
  <c r="I36" i="8"/>
  <c r="K36" i="8"/>
  <c r="N36" i="8" s="1"/>
  <c r="H36" i="8"/>
  <c r="J36" i="8"/>
  <c r="M36" i="8" s="1"/>
  <c r="G36" i="8"/>
  <c r="L32" i="1"/>
  <c r="O32" i="1" s="1"/>
  <c r="I32" i="1" s="1"/>
  <c r="K31" i="1"/>
  <c r="N31" i="1" s="1"/>
  <c r="H31" i="1" s="1"/>
  <c r="J31" i="1"/>
  <c r="M31" i="1" s="1"/>
  <c r="G31" i="1" s="1"/>
  <c r="J37" i="8" l="1"/>
  <c r="M37" i="8" s="1"/>
  <c r="G37" i="8"/>
  <c r="K37" i="8"/>
  <c r="N37" i="8" s="1"/>
  <c r="H37" i="8"/>
  <c r="L37" i="8"/>
  <c r="O37" i="8" s="1"/>
  <c r="I37" i="8"/>
  <c r="J32" i="1"/>
  <c r="M32" i="1" s="1"/>
  <c r="G32" i="1" s="1"/>
  <c r="K32" i="1"/>
  <c r="N32" i="1" s="1"/>
  <c r="H32" i="1" s="1"/>
  <c r="L33" i="1"/>
  <c r="O33" i="1" s="1"/>
  <c r="I33" i="1" s="1"/>
  <c r="L38" i="8" l="1"/>
  <c r="O38" i="8" s="1"/>
  <c r="I38" i="8"/>
  <c r="K38" i="8"/>
  <c r="N38" i="8" s="1"/>
  <c r="H38" i="8"/>
  <c r="J38" i="8"/>
  <c r="M38" i="8" s="1"/>
  <c r="G38" i="8"/>
  <c r="L34" i="1"/>
  <c r="O34" i="1" s="1"/>
  <c r="I34" i="1" s="1"/>
  <c r="K33" i="1"/>
  <c r="N33" i="1" s="1"/>
  <c r="H33" i="1" s="1"/>
  <c r="J33" i="1"/>
  <c r="M33" i="1" s="1"/>
  <c r="G33" i="1" s="1"/>
  <c r="J39" i="8" l="1"/>
  <c r="M39" i="8" s="1"/>
  <c r="G39" i="8"/>
  <c r="K39" i="8"/>
  <c r="N39" i="8" s="1"/>
  <c r="H39" i="8"/>
  <c r="L39" i="8"/>
  <c r="O39" i="8" s="1"/>
  <c r="I39" i="8"/>
  <c r="J34" i="1"/>
  <c r="M34" i="1" s="1"/>
  <c r="G34" i="1" s="1"/>
  <c r="K34" i="1"/>
  <c r="N34" i="1" s="1"/>
  <c r="H34" i="1" s="1"/>
  <c r="L35" i="1"/>
  <c r="O35" i="1" s="1"/>
  <c r="I35" i="1" s="1"/>
  <c r="L40" i="8" l="1"/>
  <c r="O40" i="8" s="1"/>
  <c r="I40" i="8"/>
  <c r="K40" i="8"/>
  <c r="N40" i="8" s="1"/>
  <c r="H40" i="8"/>
  <c r="J40" i="8"/>
  <c r="M40" i="8" s="1"/>
  <c r="G40" i="8"/>
  <c r="L36" i="1"/>
  <c r="O36" i="1" s="1"/>
  <c r="I36" i="1" s="1"/>
  <c r="K35" i="1"/>
  <c r="N35" i="1" s="1"/>
  <c r="H35" i="1" s="1"/>
  <c r="J35" i="1"/>
  <c r="M35" i="1" s="1"/>
  <c r="G35" i="1" s="1"/>
  <c r="J41" i="8" l="1"/>
  <c r="M41" i="8" s="1"/>
  <c r="G41" i="8"/>
  <c r="K41" i="8"/>
  <c r="N41" i="8" s="1"/>
  <c r="H41" i="8"/>
  <c r="L41" i="8"/>
  <c r="O41" i="8" s="1"/>
  <c r="I41" i="8"/>
  <c r="J36" i="1"/>
  <c r="M36" i="1" s="1"/>
  <c r="G36" i="1" s="1"/>
  <c r="K36" i="1"/>
  <c r="N36" i="1" s="1"/>
  <c r="H36" i="1" s="1"/>
  <c r="L37" i="1"/>
  <c r="O37" i="1" s="1"/>
  <c r="I37" i="1" s="1"/>
  <c r="L42" i="8" l="1"/>
  <c r="O42" i="8" s="1"/>
  <c r="I42" i="8"/>
  <c r="K42" i="8"/>
  <c r="N42" i="8" s="1"/>
  <c r="H42" i="8"/>
  <c r="J42" i="8"/>
  <c r="M42" i="8" s="1"/>
  <c r="G42" i="8"/>
  <c r="L38" i="1"/>
  <c r="O38" i="1" s="1"/>
  <c r="I38" i="1" s="1"/>
  <c r="K37" i="1"/>
  <c r="N37" i="1" s="1"/>
  <c r="H37" i="1" s="1"/>
  <c r="J37" i="1"/>
  <c r="M37" i="1" s="1"/>
  <c r="G37" i="1" s="1"/>
  <c r="J43" i="8" l="1"/>
  <c r="M43" i="8" s="1"/>
  <c r="G43" i="8"/>
  <c r="K43" i="8"/>
  <c r="N43" i="8" s="1"/>
  <c r="H43" i="8"/>
  <c r="L43" i="8"/>
  <c r="O43" i="8" s="1"/>
  <c r="I43" i="8"/>
  <c r="J38" i="1"/>
  <c r="M38" i="1" s="1"/>
  <c r="G38" i="1" s="1"/>
  <c r="K38" i="1"/>
  <c r="N38" i="1" s="1"/>
  <c r="H38" i="1" s="1"/>
  <c r="L39" i="1"/>
  <c r="O39" i="1" s="1"/>
  <c r="I39" i="1" s="1"/>
  <c r="L44" i="8" l="1"/>
  <c r="O44" i="8" s="1"/>
  <c r="I44" i="8"/>
  <c r="K44" i="8"/>
  <c r="N44" i="8" s="1"/>
  <c r="H44" i="8"/>
  <c r="J44" i="8"/>
  <c r="M44" i="8" s="1"/>
  <c r="G44" i="8"/>
  <c r="L40" i="1"/>
  <c r="O40" i="1" s="1"/>
  <c r="I40" i="1" s="1"/>
  <c r="K39" i="1"/>
  <c r="N39" i="1" s="1"/>
  <c r="H39" i="1" s="1"/>
  <c r="J39" i="1"/>
  <c r="M39" i="1" s="1"/>
  <c r="G39" i="1" s="1"/>
  <c r="J45" i="8" l="1"/>
  <c r="M45" i="8" s="1"/>
  <c r="G45" i="8"/>
  <c r="K45" i="8"/>
  <c r="N45" i="8" s="1"/>
  <c r="H45" i="8"/>
  <c r="L45" i="8"/>
  <c r="O45" i="8" s="1"/>
  <c r="I45" i="8"/>
  <c r="J40" i="1"/>
  <c r="M40" i="1" s="1"/>
  <c r="G40" i="1" s="1"/>
  <c r="K40" i="1"/>
  <c r="N40" i="1" s="1"/>
  <c r="H40" i="1" s="1"/>
  <c r="L41" i="1"/>
  <c r="O41" i="1" s="1"/>
  <c r="I41" i="1" s="1"/>
  <c r="L46" i="8" l="1"/>
  <c r="O46" i="8" s="1"/>
  <c r="I46" i="8"/>
  <c r="K46" i="8"/>
  <c r="N46" i="8" s="1"/>
  <c r="H46" i="8"/>
  <c r="J46" i="8"/>
  <c r="M46" i="8" s="1"/>
  <c r="G46" i="8"/>
  <c r="L42" i="1"/>
  <c r="O42" i="1" s="1"/>
  <c r="I42" i="1" s="1"/>
  <c r="L43" i="1" s="1"/>
  <c r="O43" i="1" s="1"/>
  <c r="I43" i="1" s="1"/>
  <c r="L44" i="1" s="1"/>
  <c r="O44" i="1" s="1"/>
  <c r="I44" i="1" s="1"/>
  <c r="K41" i="1"/>
  <c r="N41" i="1" s="1"/>
  <c r="H41" i="1" s="1"/>
  <c r="J41" i="1"/>
  <c r="M41" i="1" s="1"/>
  <c r="G41" i="1" s="1"/>
  <c r="J47" i="8" l="1"/>
  <c r="M47" i="8" s="1"/>
  <c r="G47" i="8"/>
  <c r="K47" i="8"/>
  <c r="N47" i="8" s="1"/>
  <c r="H47" i="8"/>
  <c r="L47" i="8"/>
  <c r="O47" i="8" s="1"/>
  <c r="I47" i="8"/>
  <c r="K42" i="1"/>
  <c r="N42" i="1" s="1"/>
  <c r="H42" i="1" s="1"/>
  <c r="K43" i="1" s="1"/>
  <c r="N43" i="1" s="1"/>
  <c r="H43" i="1" s="1"/>
  <c r="J42" i="1"/>
  <c r="M42" i="1" s="1"/>
  <c r="G42" i="1" s="1"/>
  <c r="L45" i="1"/>
  <c r="O45" i="1" s="1"/>
  <c r="I45" i="1" s="1"/>
  <c r="L48" i="8" l="1"/>
  <c r="O48" i="8" s="1"/>
  <c r="I48" i="8"/>
  <c r="K48" i="8"/>
  <c r="N48" i="8" s="1"/>
  <c r="H48" i="8"/>
  <c r="J48" i="8"/>
  <c r="M48" i="8" s="1"/>
  <c r="G48" i="8"/>
  <c r="J43" i="1"/>
  <c r="M43" i="1" s="1"/>
  <c r="G43" i="1" s="1"/>
  <c r="K44" i="1"/>
  <c r="N44" i="1" s="1"/>
  <c r="H44" i="1" s="1"/>
  <c r="K45" i="1" s="1"/>
  <c r="N45" i="1" s="1"/>
  <c r="H45" i="1" s="1"/>
  <c r="L46" i="1"/>
  <c r="O46" i="1" s="1"/>
  <c r="I46" i="1" s="1"/>
  <c r="J49" i="8" l="1"/>
  <c r="M49" i="8" s="1"/>
  <c r="G49" i="8"/>
  <c r="K49" i="8"/>
  <c r="N49" i="8" s="1"/>
  <c r="H49" i="8"/>
  <c r="L49" i="8"/>
  <c r="O49" i="8" s="1"/>
  <c r="I49" i="8"/>
  <c r="J44" i="1"/>
  <c r="M44" i="1" s="1"/>
  <c r="G44" i="1" s="1"/>
  <c r="K46" i="1"/>
  <c r="N46" i="1" s="1"/>
  <c r="H46" i="1" s="1"/>
  <c r="K47" i="1" s="1"/>
  <c r="N47" i="1" s="1"/>
  <c r="H47" i="1" s="1"/>
  <c r="L47" i="1"/>
  <c r="O47" i="1" s="1"/>
  <c r="I47" i="1" s="1"/>
  <c r="L50" i="8" l="1"/>
  <c r="O50" i="8" s="1"/>
  <c r="I50" i="8"/>
  <c r="K50" i="8"/>
  <c r="N50" i="8" s="1"/>
  <c r="H50" i="8"/>
  <c r="J50" i="8"/>
  <c r="M50" i="8" s="1"/>
  <c r="G50" i="8"/>
  <c r="J45" i="1"/>
  <c r="M45" i="1" s="1"/>
  <c r="G45" i="1" s="1"/>
  <c r="K48" i="1"/>
  <c r="N48" i="1" s="1"/>
  <c r="H48" i="1" s="1"/>
  <c r="L48" i="1"/>
  <c r="O48" i="1" s="1"/>
  <c r="I48" i="1" s="1"/>
  <c r="J51" i="8" l="1"/>
  <c r="M51" i="8" s="1"/>
  <c r="G51" i="8"/>
  <c r="K51" i="8"/>
  <c r="N51" i="8" s="1"/>
  <c r="H51" i="8"/>
  <c r="L51" i="8"/>
  <c r="O51" i="8" s="1"/>
  <c r="I51" i="8"/>
  <c r="J46" i="1"/>
  <c r="M46" i="1" s="1"/>
  <c r="G46" i="1" s="1"/>
  <c r="K49" i="1"/>
  <c r="N49" i="1" s="1"/>
  <c r="H49" i="1" s="1"/>
  <c r="L49" i="1"/>
  <c r="O49" i="1" s="1"/>
  <c r="I49" i="1" s="1"/>
  <c r="L52" i="8" l="1"/>
  <c r="O52" i="8" s="1"/>
  <c r="I52" i="8"/>
  <c r="K52" i="8"/>
  <c r="N52" i="8" s="1"/>
  <c r="H52" i="8"/>
  <c r="J52" i="8"/>
  <c r="M52" i="8" s="1"/>
  <c r="G52" i="8"/>
  <c r="J47" i="1"/>
  <c r="M47" i="1" s="1"/>
  <c r="G47" i="1" s="1"/>
  <c r="K50" i="1"/>
  <c r="N50" i="1" s="1"/>
  <c r="H50" i="1" s="1"/>
  <c r="L50" i="1"/>
  <c r="O50" i="1" s="1"/>
  <c r="I50" i="1" s="1"/>
  <c r="J53" i="8" l="1"/>
  <c r="M53" i="8" s="1"/>
  <c r="G53" i="8"/>
  <c r="K53" i="8"/>
  <c r="N53" i="8" s="1"/>
  <c r="H53" i="8"/>
  <c r="L53" i="8"/>
  <c r="O53" i="8" s="1"/>
  <c r="I53" i="8"/>
  <c r="J48" i="1"/>
  <c r="M48" i="1" s="1"/>
  <c r="G48" i="1" s="1"/>
  <c r="K51" i="1"/>
  <c r="N51" i="1" s="1"/>
  <c r="H51" i="1" s="1"/>
  <c r="L51" i="1"/>
  <c r="O51" i="1" s="1"/>
  <c r="I51" i="1" s="1"/>
  <c r="L54" i="8" l="1"/>
  <c r="O54" i="8" s="1"/>
  <c r="I54" i="8"/>
  <c r="L55" i="8" s="1"/>
  <c r="O59" i="8"/>
  <c r="I59" i="8" s="1"/>
  <c r="I61" i="8" s="1"/>
  <c r="L61" i="8" s="1"/>
  <c r="K54" i="8"/>
  <c r="N54" i="8" s="1"/>
  <c r="H54" i="8"/>
  <c r="K55" i="8" s="1"/>
  <c r="N59" i="8"/>
  <c r="H59" i="8" s="1"/>
  <c r="H61" i="8" s="1"/>
  <c r="K61" i="8" s="1"/>
  <c r="J54" i="8"/>
  <c r="M54" i="8" s="1"/>
  <c r="G54" i="8"/>
  <c r="J55" i="8" s="1"/>
  <c r="M59" i="8"/>
  <c r="G59" i="8" s="1"/>
  <c r="G61" i="8" s="1"/>
  <c r="J61" i="8" s="1"/>
  <c r="J49" i="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<sst xmlns="http://schemas.openxmlformats.org/spreadsheetml/2006/main" count="239" uniqueCount="115">
  <si>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</si>
  <si>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</si>
  <si>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</si>
  <si>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</si>
  <si>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</si>
  <si>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</si>
  <si>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</si>
  <si>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</si>
  <si>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</si>
  <si>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</si>
  <si>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</si>
  <si>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</si>
  <si>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</si>
  <si>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</si>
  <si>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</si>
  <si>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</si>
  <si>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</si>
  <si>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</si>
  <si>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</si>
  <si>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</si>
  <si>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</si>
  <si>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</si>
  <si>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</si>
  <si>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</si>
  <si>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</si>
  <si>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</si>
  <si>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</si>
  <si>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</si>
  <si>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</si>
  <si>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</si>
  <si>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</si>
  <si>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</si>
  <si>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</si>
  <si>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</si>
  <si>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</si>
  <si>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</si>
  <si>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日足</t>
    <rPh sb="0" eb="1">
      <t>ヒ</t>
    </rPh>
    <rPh sb="1" eb="2">
      <t>アシ</t>
    </rPh>
    <phoneticPr fontId="1"/>
  </si>
  <si>
    <t>MA_Touch</t>
    <phoneticPr fontId="1"/>
  </si>
  <si>
    <t>10(黄)</t>
    <rPh sb="3" eb="4">
      <t>コウ</t>
    </rPh>
    <phoneticPr fontId="1"/>
  </si>
  <si>
    <t>20(赤)</t>
    <rPh sb="3" eb="4">
      <t>アカ</t>
    </rPh>
    <phoneticPr fontId="1"/>
  </si>
  <si>
    <t>決済日</t>
    <rPh sb="0" eb="3">
      <t>ケッサイビ</t>
    </rPh>
    <phoneticPr fontId="1"/>
  </si>
  <si>
    <t>Open</t>
    <phoneticPr fontId="1"/>
  </si>
  <si>
    <t>陽線</t>
    <rPh sb="0" eb="2">
      <t>ヨウセン</t>
    </rPh>
    <phoneticPr fontId="1"/>
  </si>
  <si>
    <t>実体</t>
    <rPh sb="0" eb="2">
      <t>ジッタイ</t>
    </rPh>
    <phoneticPr fontId="1"/>
  </si>
  <si>
    <t>陰線</t>
    <rPh sb="0" eb="2">
      <t>インセン</t>
    </rPh>
    <phoneticPr fontId="1"/>
  </si>
  <si>
    <t>上髭</t>
    <rPh sb="0" eb="2">
      <t>ウワヒゲ</t>
    </rPh>
    <phoneticPr fontId="1"/>
  </si>
  <si>
    <t>下髭</t>
    <rPh sb="0" eb="2">
      <t>シタヒゲ</t>
    </rPh>
    <phoneticPr fontId="1"/>
  </si>
  <si>
    <t>O-C=</t>
    <phoneticPr fontId="1"/>
  </si>
  <si>
    <t>H-O=</t>
    <phoneticPr fontId="1"/>
  </si>
  <si>
    <t>C-O=</t>
    <phoneticPr fontId="1"/>
  </si>
  <si>
    <t>H-C=</t>
    <phoneticPr fontId="1"/>
  </si>
  <si>
    <t>C-L=</t>
    <phoneticPr fontId="1"/>
  </si>
  <si>
    <t>O-L=</t>
    <phoneticPr fontId="1"/>
  </si>
  <si>
    <t>上髭比率</t>
    <rPh sb="0" eb="2">
      <t>ウワヒゲ</t>
    </rPh>
    <rPh sb="2" eb="4">
      <t>ヒリツ</t>
    </rPh>
    <phoneticPr fontId="1"/>
  </si>
  <si>
    <t>下髭比率</t>
    <rPh sb="0" eb="2">
      <t>シタヒゲ</t>
    </rPh>
    <rPh sb="2" eb="4">
      <t>ヒリツ</t>
    </rPh>
    <phoneticPr fontId="1"/>
  </si>
  <si>
    <t>上/実＝</t>
    <rPh sb="0" eb="1">
      <t>ウエ</t>
    </rPh>
    <rPh sb="2" eb="3">
      <t>ジツ</t>
    </rPh>
    <phoneticPr fontId="1"/>
  </si>
  <si>
    <t>下/実＝</t>
    <rPh sb="0" eb="1">
      <t>シタ</t>
    </rPh>
    <rPh sb="2" eb="3">
      <t>ジツ</t>
    </rPh>
    <phoneticPr fontId="1"/>
  </si>
  <si>
    <t>Close</t>
    <phoneticPr fontId="1"/>
  </si>
  <si>
    <t>Low</t>
    <phoneticPr fontId="1"/>
  </si>
  <si>
    <t>High</t>
    <phoneticPr fontId="1"/>
  </si>
  <si>
    <t>値</t>
    <rPh sb="0" eb="1">
      <t>アタイ</t>
    </rPh>
    <phoneticPr fontId="1"/>
  </si>
  <si>
    <t>項目</t>
    <rPh sb="0" eb="2">
      <t>コウモク</t>
    </rPh>
    <phoneticPr fontId="1"/>
  </si>
  <si>
    <t>〇</t>
    <phoneticPr fontId="1"/>
  </si>
  <si>
    <t>決済日時</t>
    <rPh sb="0" eb="3">
      <t>ケッサイビ</t>
    </rPh>
    <rPh sb="3" eb="4">
      <t>ジ</t>
    </rPh>
    <phoneticPr fontId="1"/>
  </si>
  <si>
    <t>４H足</t>
    <rPh sb="2" eb="3">
      <t>アシ</t>
    </rPh>
    <phoneticPr fontId="1"/>
  </si>
  <si>
    <t>1H足</t>
    <rPh sb="2" eb="3">
      <t>アシ</t>
    </rPh>
    <phoneticPr fontId="1"/>
  </si>
  <si>
    <t>メモ：</t>
    <phoneticPr fontId="1"/>
  </si>
  <si>
    <t>２までの</t>
    <phoneticPr fontId="1"/>
  </si>
  <si>
    <t>経過日数</t>
    <rPh sb="0" eb="4">
      <t>ケイカニッスウ</t>
    </rPh>
    <phoneticPr fontId="1"/>
  </si>
  <si>
    <t>USDJPY</t>
    <phoneticPr fontId="1"/>
  </si>
  <si>
    <t>水平線を超えたところからトレンドンになった</t>
    <rPh sb="0" eb="3">
      <t>スイヘイセン</t>
    </rPh>
    <rPh sb="4" eb="5">
      <t>コ</t>
    </rPh>
    <phoneticPr fontId="1"/>
  </si>
  <si>
    <t>水平線を下回ったところからトレンドンになった</t>
    <rPh sb="0" eb="3">
      <t>スイヘイセン</t>
    </rPh>
    <rPh sb="4" eb="6">
      <t>シタマワ</t>
    </rPh>
    <phoneticPr fontId="1"/>
  </si>
  <si>
    <t>レンジから水平線を下回ったところからトレンドンになった</t>
    <rPh sb="5" eb="8">
      <t>スイヘイセン</t>
    </rPh>
    <rPh sb="9" eb="11">
      <t>シタマワ</t>
    </rPh>
    <phoneticPr fontId="1"/>
  </si>
  <si>
    <t>水平線を挟んでレンジになった</t>
    <rPh sb="0" eb="3">
      <t>スイヘイセン</t>
    </rPh>
    <rPh sb="4" eb="5">
      <t>ハサ</t>
    </rPh>
    <phoneticPr fontId="1"/>
  </si>
  <si>
    <t>ポジションサイズは</t>
    <phoneticPr fontId="1"/>
  </si>
  <si>
    <t>×</t>
    <phoneticPr fontId="1"/>
  </si>
  <si>
    <t>÷</t>
    <phoneticPr fontId="1"/>
  </si>
  <si>
    <t>1 ピップ辺りの損益</t>
    <phoneticPr fontId="1"/>
  </si>
  <si>
    <r>
      <rPr>
        <sz val="10"/>
        <color theme="1"/>
        <rFont val="游ゴシック"/>
        <family val="3"/>
        <charset val="128"/>
        <scheme val="minor"/>
      </rPr>
      <t>ロスカット</t>
    </r>
    <r>
      <rPr>
        <sz val="11"/>
        <color theme="1"/>
        <rFont val="游ゴシック"/>
        <family val="2"/>
        <charset val="128"/>
        <scheme val="minor"/>
      </rPr>
      <t xml:space="preserve">
幅</t>
    </r>
    <phoneticPr fontId="1"/>
  </si>
  <si>
    <r>
      <rPr>
        <sz val="10"/>
        <color theme="1"/>
        <rFont val="游ゴシック"/>
        <family val="3"/>
        <charset val="128"/>
        <scheme val="minor"/>
      </rPr>
      <t xml:space="preserve">ロスカット
</t>
    </r>
    <r>
      <rPr>
        <sz val="11"/>
        <color theme="1"/>
        <rFont val="游ゴシック"/>
        <family val="2"/>
        <charset val="128"/>
        <scheme val="minor"/>
      </rPr>
      <t>％</t>
    </r>
    <phoneticPr fontId="1"/>
  </si>
  <si>
    <t>資⾦</t>
    <phoneticPr fontId="1"/>
  </si>
  <si>
    <t>=</t>
    <phoneticPr fontId="1"/>
  </si>
  <si>
    <t>ポジションサイズ</t>
    <phoneticPr fontId="1"/>
  </si>
  <si>
    <t>ドルストレート</t>
    <phoneticPr fontId="1"/>
  </si>
  <si>
    <t>EUR/USD</t>
    <phoneticPr fontId="1"/>
  </si>
  <si>
    <t>GBP/USD</t>
    <phoneticPr fontId="1"/>
  </si>
  <si>
    <t>AUD/USD</t>
    <phoneticPr fontId="1"/>
  </si>
  <si>
    <t>ドル円の場合</t>
    <rPh sb="2" eb="3">
      <t>エン</t>
    </rPh>
    <rPh sb="4" eb="6">
      <t>バアイ</t>
    </rPh>
    <phoneticPr fontId="1"/>
  </si>
  <si>
    <t>ドル円レート</t>
    <rPh sb="2" eb="3">
      <t>エン</t>
    </rPh>
    <phoneticPr fontId="1"/>
  </si>
  <si>
    <t>フラン円レート</t>
    <rPh sb="3" eb="4">
      <t>エン</t>
    </rPh>
    <phoneticPr fontId="1"/>
  </si>
  <si>
    <t>USD/CHF</t>
    <phoneticPr fontId="1"/>
  </si>
  <si>
    <t>EUR/CHF</t>
    <phoneticPr fontId="1"/>
  </si>
  <si>
    <t>水平線がサポートラインとなってPINバーがMAを越えたところで伸びた</t>
    <rPh sb="0" eb="3">
      <t>スイヘイセン</t>
    </rPh>
    <rPh sb="24" eb="25">
      <t>コ</t>
    </rPh>
    <rPh sb="31" eb="32">
      <t>ノ</t>
    </rPh>
    <phoneticPr fontId="1"/>
  </si>
  <si>
    <t>レンジ：水平線よりかけ離れたところはNG</t>
    <rPh sb="4" eb="7">
      <t>スイヘイセン</t>
    </rPh>
    <rPh sb="11" eb="12">
      <t>ハナ</t>
    </rPh>
    <phoneticPr fontId="1"/>
  </si>
  <si>
    <t>MAゴールデンクロス</t>
    <phoneticPr fontId="1"/>
  </si>
  <si>
    <t>MAデッドクロス</t>
    <phoneticPr fontId="1"/>
  </si>
  <si>
    <t>水平線がサポートラインとなってPINバーが発生したところで伸びた</t>
    <rPh sb="0" eb="3">
      <t>スイヘイセン</t>
    </rPh>
    <rPh sb="21" eb="23">
      <t>ハッセイ</t>
    </rPh>
    <rPh sb="29" eb="30">
      <t>ノ</t>
    </rPh>
    <phoneticPr fontId="1"/>
  </si>
  <si>
    <t>水平線が支えとなってレンジになった。MAの順番NG</t>
    <rPh sb="0" eb="3">
      <t>スイヘイセン</t>
    </rPh>
    <rPh sb="4" eb="5">
      <t>ササ</t>
    </rPh>
    <rPh sb="21" eb="23">
      <t>ジュンバン</t>
    </rPh>
    <phoneticPr fontId="1"/>
  </si>
  <si>
    <t>水平線を下回ったところからトレンドンになった。MAの順番NG</t>
    <rPh sb="0" eb="3">
      <t>スイヘイセン</t>
    </rPh>
    <rPh sb="4" eb="6">
      <t>シタマワ</t>
    </rPh>
    <phoneticPr fontId="1"/>
  </si>
  <si>
    <t>水平線を超えたところで伸びた</t>
    <rPh sb="0" eb="3">
      <t>スイヘイセン</t>
    </rPh>
    <rPh sb="4" eb="5">
      <t>コ</t>
    </rPh>
    <rPh sb="11" eb="12">
      <t>ノ</t>
    </rPh>
    <phoneticPr fontId="1"/>
  </si>
  <si>
    <t>USD/JPY</t>
    <phoneticPr fontId="1"/>
  </si>
  <si>
    <t>MAがクロスし、デッドクロスになり始め</t>
    <rPh sb="17" eb="18">
      <t>ハジ</t>
    </rPh>
    <phoneticPr fontId="1"/>
  </si>
  <si>
    <t>上髭が長すぎた。チャネルライン付近で反転し損切り</t>
    <rPh sb="0" eb="2">
      <t>ウワヒゲ</t>
    </rPh>
    <rPh sb="3" eb="4">
      <t>ナガ</t>
    </rPh>
    <rPh sb="15" eb="17">
      <t>フキン</t>
    </rPh>
    <rPh sb="18" eb="20">
      <t>ハンテン</t>
    </rPh>
    <rPh sb="21" eb="23">
      <t>ソンギ</t>
    </rPh>
    <phoneticPr fontId="1"/>
  </si>
  <si>
    <t>上位の水平線付近までのびて確定</t>
    <rPh sb="0" eb="2">
      <t>ジョウイ</t>
    </rPh>
    <rPh sb="3" eb="6">
      <t>スイヘイセン</t>
    </rPh>
    <rPh sb="6" eb="8">
      <t>フキン</t>
    </rPh>
    <rPh sb="13" eb="15">
      <t>カクテイ</t>
    </rPh>
    <phoneticPr fontId="1"/>
  </si>
  <si>
    <t>水平線を軽く下回りすぐに利確</t>
    <rPh sb="0" eb="3">
      <t>スイヘイセン</t>
    </rPh>
    <rPh sb="4" eb="5">
      <t>カル</t>
    </rPh>
    <rPh sb="6" eb="8">
      <t>シタマワ</t>
    </rPh>
    <rPh sb="12" eb="14">
      <t>リカク</t>
    </rPh>
    <phoneticPr fontId="1"/>
  </si>
  <si>
    <t>水平線付近でレンジ停滞し、損切り後上昇</t>
    <rPh sb="0" eb="3">
      <t>スイヘイセン</t>
    </rPh>
    <rPh sb="3" eb="5">
      <t>フキン</t>
    </rPh>
    <rPh sb="9" eb="11">
      <t>テイタイ</t>
    </rPh>
    <rPh sb="13" eb="15">
      <t>ソンギ</t>
    </rPh>
    <rPh sb="16" eb="17">
      <t>ゴ</t>
    </rPh>
    <rPh sb="17" eb="19">
      <t>ジョウショウ</t>
    </rPh>
    <phoneticPr fontId="1"/>
  </si>
  <si>
    <t>MAがクロスし、デッドクロスになり始め。水平線付近で反転</t>
    <rPh sb="17" eb="18">
      <t>ハジ</t>
    </rPh>
    <rPh sb="20" eb="23">
      <t>スイヘイセン</t>
    </rPh>
    <rPh sb="23" eb="25">
      <t>フキン</t>
    </rPh>
    <rPh sb="26" eb="28">
      <t>ハンテン</t>
    </rPh>
    <phoneticPr fontId="1"/>
  </si>
  <si>
    <t>損切り後上昇</t>
    <rPh sb="0" eb="2">
      <t>ソンギ</t>
    </rPh>
    <rPh sb="3" eb="4">
      <t>ゴ</t>
    </rPh>
    <rPh sb="4" eb="6">
      <t>ジョウショウ</t>
    </rPh>
    <phoneticPr fontId="1"/>
  </si>
  <si>
    <t>水平線が支えになり水平線を超えたところで伸びた</t>
    <rPh sb="0" eb="3">
      <t>スイヘイセン</t>
    </rPh>
    <rPh sb="4" eb="5">
      <t>ササ</t>
    </rPh>
    <rPh sb="9" eb="12">
      <t>スイヘイセン</t>
    </rPh>
    <rPh sb="13" eb="14">
      <t>コ</t>
    </rPh>
    <rPh sb="20" eb="21">
      <t>ノ</t>
    </rPh>
    <phoneticPr fontId="1"/>
  </si>
  <si>
    <t>トレンド中であったが経済指標で損切り</t>
    <rPh sb="4" eb="5">
      <t>チュウ</t>
    </rPh>
    <rPh sb="10" eb="14">
      <t>ケイザイシヒョウ</t>
    </rPh>
    <rPh sb="15" eb="17">
      <t>ソンギ</t>
    </rPh>
    <phoneticPr fontId="1"/>
  </si>
  <si>
    <t>上位の水平線へ向けて上昇</t>
    <rPh sb="0" eb="2">
      <t>ジョウイ</t>
    </rPh>
    <rPh sb="3" eb="6">
      <t>スイヘイセン</t>
    </rPh>
    <rPh sb="7" eb="8">
      <t>ム</t>
    </rPh>
    <rPh sb="10" eb="12">
      <t>ジョウショウ</t>
    </rPh>
    <phoneticPr fontId="1"/>
  </si>
  <si>
    <t>水平線を入れることで、相場の伸び、停滞、トレンド転換の予想がしやすかったので水平線も裁量判断に組み込むほうが良いと思った。
MAのゴールデンクロス・デッドクロスは裁量判断には絶対必要だと思った</t>
    <rPh sb="0" eb="3">
      <t>スイヘイセン</t>
    </rPh>
    <rPh sb="4" eb="5">
      <t>イ</t>
    </rPh>
    <rPh sb="11" eb="13">
      <t>ソウバ</t>
    </rPh>
    <rPh sb="14" eb="15">
      <t>ノ</t>
    </rPh>
    <rPh sb="17" eb="19">
      <t>テイタイ</t>
    </rPh>
    <rPh sb="24" eb="26">
      <t>テンカン</t>
    </rPh>
    <rPh sb="27" eb="29">
      <t>ヨソウ</t>
    </rPh>
    <rPh sb="38" eb="41">
      <t>スイヘイセン</t>
    </rPh>
    <rPh sb="47" eb="48">
      <t>ク</t>
    </rPh>
    <rPh sb="49" eb="50">
      <t>コ</t>
    </rPh>
    <rPh sb="54" eb="55">
      <t>ヨ</t>
    </rPh>
    <rPh sb="57" eb="58">
      <t>オモ</t>
    </rPh>
    <rPh sb="81" eb="85">
      <t>サイリョウハンダン</t>
    </rPh>
    <rPh sb="87" eb="89">
      <t>ゼッタイ</t>
    </rPh>
    <rPh sb="89" eb="91">
      <t>ヒツヨウ</t>
    </rPh>
    <rPh sb="93" eb="94">
      <t>オモ</t>
    </rPh>
    <phoneticPr fontId="1"/>
  </si>
  <si>
    <t>USD/JPY</t>
    <phoneticPr fontId="1"/>
  </si>
  <si>
    <t>引き続きUSDJPYの４時間足で過去検証を続けます。
４時間足の過去検証では、裁量判断にMA、水平線にトレンドラインも組み入れでやってみようと思います。</t>
    <rPh sb="0" eb="1">
      <t>ヒ</t>
    </rPh>
    <rPh sb="2" eb="3">
      <t>ツヅ</t>
    </rPh>
    <rPh sb="12" eb="14">
      <t>ジカン</t>
    </rPh>
    <rPh sb="14" eb="15">
      <t>アシ</t>
    </rPh>
    <rPh sb="16" eb="18">
      <t>カコ</t>
    </rPh>
    <rPh sb="18" eb="20">
      <t>ケンショウ</t>
    </rPh>
    <rPh sb="21" eb="22">
      <t>ツヅ</t>
    </rPh>
    <rPh sb="32" eb="36">
      <t>カコケンショウ</t>
    </rPh>
    <rPh sb="47" eb="50">
      <t>スイヘイセン</t>
    </rPh>
    <rPh sb="59" eb="60">
      <t>ク</t>
    </rPh>
    <rPh sb="61" eb="62">
      <t>イ</t>
    </rPh>
    <rPh sb="71" eb="72">
      <t>オモ</t>
    </rPh>
    <phoneticPr fontId="1"/>
  </si>
  <si>
    <t>気付き：
日足でトレードとなるとエントリー回数が減ってしまう。
水平線を入れることでトレンドの転換が予想し易かったように思えた。
MAのゴールデンクロス・デッドクロスの時がトレンドが伸びやすく、利益も伸びやすかった。
質問：
Q1)裁量判断に組み込むのに、MA、水平線が有効と感じましたが、他にも何かありますか？
Q2)トレンドが出ている中で大きなローソク足の動きで損切りの場面もありましたが、
　　多分経済仕様等が影響しているとは思いますが、そういった経済指標前のエントリは
　　避けたほうが良いですか？
　　また、ほかにトレードを避けたほうが良い局面ってありますか？</t>
    <rPh sb="0" eb="2">
      <t>キヅ</t>
    </rPh>
    <rPh sb="5" eb="7">
      <t>ヒアシ</t>
    </rPh>
    <rPh sb="21" eb="23">
      <t>カイスウ</t>
    </rPh>
    <rPh sb="24" eb="25">
      <t>ヘ</t>
    </rPh>
    <rPh sb="32" eb="35">
      <t>スイヘイセン</t>
    </rPh>
    <rPh sb="36" eb="37">
      <t>イ</t>
    </rPh>
    <rPh sb="47" eb="49">
      <t>テンカン</t>
    </rPh>
    <rPh sb="50" eb="52">
      <t>ヨソウ</t>
    </rPh>
    <rPh sb="53" eb="54">
      <t>ヤス</t>
    </rPh>
    <rPh sb="60" eb="61">
      <t>オモ</t>
    </rPh>
    <rPh sb="84" eb="85">
      <t>トキ</t>
    </rPh>
    <rPh sb="91" eb="92">
      <t>ノ</t>
    </rPh>
    <rPh sb="97" eb="99">
      <t>リエキ</t>
    </rPh>
    <rPh sb="100" eb="101">
      <t>ノ</t>
    </rPh>
    <rPh sb="110" eb="112">
      <t>シツモン</t>
    </rPh>
    <rPh sb="117" eb="121">
      <t>サイリョウハンダン</t>
    </rPh>
    <rPh sb="122" eb="123">
      <t>ク</t>
    </rPh>
    <rPh sb="124" eb="125">
      <t>コ</t>
    </rPh>
    <rPh sb="132" eb="135">
      <t>スイヘイセン</t>
    </rPh>
    <rPh sb="136" eb="138">
      <t>ユウコウ</t>
    </rPh>
    <rPh sb="139" eb="140">
      <t>カン</t>
    </rPh>
    <rPh sb="146" eb="147">
      <t>ホカ</t>
    </rPh>
    <rPh sb="149" eb="150">
      <t>ナニ</t>
    </rPh>
    <rPh sb="167" eb="168">
      <t>デ</t>
    </rPh>
    <rPh sb="171" eb="172">
      <t>ナカ</t>
    </rPh>
    <rPh sb="173" eb="174">
      <t>オオ</t>
    </rPh>
    <rPh sb="180" eb="181">
      <t>アシ</t>
    </rPh>
    <rPh sb="182" eb="183">
      <t>ウゴ</t>
    </rPh>
    <rPh sb="185" eb="187">
      <t>ソンギ</t>
    </rPh>
    <rPh sb="189" eb="191">
      <t>バメン</t>
    </rPh>
    <rPh sb="202" eb="204">
      <t>タブン</t>
    </rPh>
    <rPh sb="204" eb="209">
      <t>ケイザイシヨウトウ</t>
    </rPh>
    <rPh sb="210" eb="212">
      <t>エイキョウ</t>
    </rPh>
    <rPh sb="218" eb="219">
      <t>オモ</t>
    </rPh>
    <rPh sb="229" eb="233">
      <t>ケイザイシヒョウ</t>
    </rPh>
    <rPh sb="233" eb="234">
      <t>マエ</t>
    </rPh>
    <rPh sb="243" eb="244">
      <t>サ</t>
    </rPh>
    <rPh sb="249" eb="250">
      <t>ヨ</t>
    </rPh>
    <rPh sb="269" eb="270">
      <t>サ</t>
    </rPh>
    <rPh sb="275" eb="276">
      <t>ヨ</t>
    </rPh>
    <rPh sb="277" eb="279">
      <t>キョクメン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</si>
</sst>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quot;¥&quot;\-#,##0"/>
    <numFmt numFmtId="176" formatCode="yyyy/m/d;@"/>
    <numFmt numFmtId="177" formatCode="#,##0_);[Red]\(#,##0\)"/>
    <numFmt numFmtId="178" formatCode="#,##0_ "/>
    <numFmt numFmtId="179" formatCode="0.0%"/>
    <numFmt numFmtId="180" formatCode="0.0_ "/>
    <numFmt numFmtId="181" formatCode="yyyy/m/d\ h:mm;@"/>
    <numFmt numFmtId="182" formatCode="0&quot;pips&quot;"/>
    <numFmt numFmtId="183" formatCode="#,##0&quot;通貨&quot;"/>
    <numFmt numFmtId="184" formatCode="0.0#&quot; Lot&quot;"/>
  </numFmts>
  <fonts count="22"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sz val="12"/>
      <color rgb="FF111111"/>
      <name val="Arial"/>
      <family val="2"/>
    </font>
    <font>
      <sz val="12"/>
      <color indexed="8"/>
      <name val="ＭＳ Ｐゴシック"/>
      <family val="3"/>
      <charset val="128"/>
    </font>
    <font>
      <sz val="12"/>
      <color rgb="FF111111"/>
      <name val="ＭＳ Ｐゴシック"/>
      <family val="3"/>
      <charset val="128"/>
    </font>
    <font>
      <sz val="12"/>
      <color rgb="FF111111"/>
      <name val="Arial"/>
      <family val="3"/>
      <charset val="128"/>
    </font>
    <font>
      <sz val="12"/>
      <color rgb="FFFF0000"/>
      <name val="ＭＳ Ｐゴシック"/>
      <family val="3"/>
      <charset val="128"/>
    </font>
    <font>
      <sz val="10"/>
      <color theme="1"/>
      <name val="游ゴシック"/>
      <family val="3"/>
      <charset val="128"/>
      <scheme val="minor"/>
    </font>
    <font>
      <sz val="10"/>
      <color theme="1"/>
      <name val="游ゴシック"/>
      <family val="2"/>
      <charset val="128"/>
      <scheme val="minor"/>
    </font>
    <font>
      <b/>
      <u/>
      <sz val="11"/>
      <color theme="1"/>
      <name val="游ゴシック"/>
      <family val="3"/>
      <charset val="128"/>
      <scheme val="minor"/>
    </font>
  </fonts>
  <fills count="10">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79998168889431442"/>
        <bgColor indexed="64"/>
      </patternFill>
    </fill>
    <fill>
      <patternFill patternType="solid">
        <fgColor rgb="FFFFCCFF"/>
        <bgColor indexed="64"/>
      </patternFill>
    </fill>
    <fill>
      <patternFill patternType="solid">
        <fgColor theme="7" tint="0.59999389629810485"/>
        <bgColor indexed="64"/>
      </patternFill>
    </fill>
    <fill>
      <patternFill patternType="solid">
        <fgColor rgb="FFCCFFCC"/>
        <bgColor indexed="64"/>
      </patternFill>
    </fill>
  </fills>
  <borders count="52">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thin">
        <color auto="1"/>
      </left>
      <right/>
      <top style="medium">
        <color auto="1"/>
      </top>
      <bottom style="double">
        <color auto="1"/>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auto="1"/>
      </left>
      <right/>
      <top style="thin">
        <color auto="1"/>
      </top>
      <bottom style="medium">
        <color auto="1"/>
      </bottom>
      <diagonal/>
    </border>
    <border>
      <left style="medium">
        <color auto="1"/>
      </left>
      <right/>
      <top style="medium">
        <color auto="1"/>
      </top>
      <bottom style="double">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medium">
        <color auto="1"/>
      </top>
      <bottom style="double">
        <color auto="1"/>
      </bottom>
      <diagonal/>
    </border>
    <border>
      <left style="medium">
        <color auto="1"/>
      </left>
      <right style="hair">
        <color auto="1"/>
      </right>
      <top style="double">
        <color auto="1"/>
      </top>
      <bottom style="thin">
        <color auto="1"/>
      </bottom>
      <diagonal/>
    </border>
    <border>
      <left style="hair">
        <color auto="1"/>
      </left>
      <right style="medium">
        <color auto="1"/>
      </right>
      <top style="double">
        <color auto="1"/>
      </top>
      <bottom style="thin">
        <color auto="1"/>
      </bottom>
      <diagonal/>
    </border>
    <border>
      <left style="medium">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medium">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auto="1"/>
      </top>
      <bottom style="hair">
        <color auto="1"/>
      </bottom>
      <diagonal/>
    </border>
    <border>
      <left style="medium">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hair">
        <color auto="1"/>
      </left>
      <right style="medium">
        <color indexed="64"/>
      </right>
      <top style="hair">
        <color auto="1"/>
      </top>
      <bottom style="double">
        <color auto="1"/>
      </bottom>
      <diagonal/>
    </border>
    <border>
      <left style="medium">
        <color auto="1"/>
      </left>
      <right style="hair">
        <color auto="1"/>
      </right>
      <top style="double">
        <color auto="1"/>
      </top>
      <bottom/>
      <diagonal/>
    </border>
    <border>
      <left style="hair">
        <color auto="1"/>
      </left>
      <right style="hair">
        <color auto="1"/>
      </right>
      <top style="double">
        <color auto="1"/>
      </top>
      <bottom/>
      <diagonal/>
    </border>
    <border>
      <left style="hair">
        <color auto="1"/>
      </left>
      <right style="medium">
        <color auto="1"/>
      </right>
      <top style="double">
        <color auto="1"/>
      </top>
      <bottom/>
      <diagonal/>
    </border>
    <border>
      <left style="medium">
        <color auto="1"/>
      </left>
      <right style="hair">
        <color auto="1"/>
      </right>
      <top style="dashDotDot">
        <color auto="1"/>
      </top>
      <bottom style="medium">
        <color auto="1"/>
      </bottom>
      <diagonal/>
    </border>
    <border>
      <left style="hair">
        <color auto="1"/>
      </left>
      <right style="hair">
        <color auto="1"/>
      </right>
      <top style="dashDotDot">
        <color auto="1"/>
      </top>
      <bottom style="medium">
        <color auto="1"/>
      </bottom>
      <diagonal/>
    </border>
    <border>
      <left style="hair">
        <color auto="1"/>
      </left>
      <right style="medium">
        <color auto="1"/>
      </right>
      <top style="dashDotDot">
        <color auto="1"/>
      </top>
      <bottom style="medium">
        <color auto="1"/>
      </bottom>
      <diagonal/>
    </border>
    <border>
      <left style="medium">
        <color auto="1"/>
      </left>
      <right style="hair">
        <color auto="1"/>
      </right>
      <top style="medium">
        <color auto="1"/>
      </top>
      <bottom style="dashDotDot">
        <color auto="1"/>
      </bottom>
      <diagonal/>
    </border>
    <border>
      <left style="hair">
        <color auto="1"/>
      </left>
      <right style="hair">
        <color auto="1"/>
      </right>
      <top style="medium">
        <color auto="1"/>
      </top>
      <bottom style="dashDotDot">
        <color auto="1"/>
      </bottom>
      <diagonal/>
    </border>
    <border>
      <left style="hair">
        <color auto="1"/>
      </left>
      <right style="medium">
        <color auto="1"/>
      </right>
      <top style="medium">
        <color auto="1"/>
      </top>
      <bottom style="dashDotDot">
        <color auto="1"/>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97">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9" xfId="0"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Font="1" applyBorder="1">
      <alignment vertical="center"/>
    </xf>
    <xf numFmtId="0" fontId="12" fillId="0" borderId="4" xfId="0" applyFont="1" applyBorder="1">
      <alignment vertical="center"/>
    </xf>
    <xf numFmtId="0" fontId="12" fillId="0" borderId="5" xfId="0" applyFont="1" applyBorder="1">
      <alignment vertical="center"/>
    </xf>
    <xf numFmtId="0" fontId="12" fillId="0" borderId="8" xfId="0" applyFont="1" applyBorder="1">
      <alignment vertical="center"/>
    </xf>
    <xf numFmtId="0" fontId="12" fillId="0" borderId="0" xfId="0" applyFont="1">
      <alignment vertical="center"/>
    </xf>
    <xf numFmtId="0" fontId="12" fillId="0" borderId="9" xfId="0" applyFont="1" applyBorder="1">
      <alignment vertical="center"/>
    </xf>
    <xf numFmtId="0" fontId="12" fillId="0" borderId="6" xfId="0" applyFont="1" applyBorder="1">
      <alignment vertical="center"/>
    </xf>
    <xf numFmtId="0" fontId="12" fillId="0" borderId="1" xfId="0" applyFont="1" applyBorder="1">
      <alignment vertical="center"/>
    </xf>
    <xf numFmtId="0" fontId="12" fillId="0" borderId="7" xfId="0"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Border="1">
      <alignment vertical="center"/>
    </xf>
    <xf numFmtId="9" fontId="2" fillId="0" borderId="0" xfId="0" applyNumberFormat="1" applyFont="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0" fontId="12" fillId="3" borderId="9" xfId="0"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0" fillId="0" borderId="10" xfId="0" applyBorder="1">
      <alignment vertical="center"/>
    </xf>
    <xf numFmtId="177" fontId="0" fillId="0" borderId="12" xfId="0" applyNumberFormat="1" applyBorder="1">
      <alignment vertical="center"/>
    </xf>
    <xf numFmtId="0" fontId="0" fillId="0" borderId="12" xfId="0" applyBorder="1">
      <alignment vertical="center"/>
    </xf>
    <xf numFmtId="0" fontId="0" fillId="0" borderId="11" xfId="0" applyBorder="1">
      <alignment vertical="center"/>
    </xf>
    <xf numFmtId="0" fontId="0" fillId="0" borderId="12" xfId="0" applyBorder="1" applyAlignment="1">
      <alignment horizontal="center" vertical="center"/>
    </xf>
    <xf numFmtId="0" fontId="0" fillId="0" borderId="12" xfId="0" applyBorder="1" applyAlignment="1">
      <alignment vertical="center" shrinkToFit="1"/>
    </xf>
    <xf numFmtId="0" fontId="0" fillId="0" borderId="10" xfId="0" applyBorder="1" applyAlignment="1">
      <alignment vertical="center" shrinkToFit="1"/>
    </xf>
    <xf numFmtId="0" fontId="0" fillId="0" borderId="11" xfId="0" applyBorder="1" applyAlignment="1">
      <alignment vertical="center" shrinkToFit="1"/>
    </xf>
    <xf numFmtId="14" fontId="0" fillId="0" borderId="10" xfId="0" applyNumberFormat="1" applyBorder="1" applyAlignment="1">
      <alignment vertical="center" shrinkToFit="1"/>
    </xf>
    <xf numFmtId="14" fontId="0" fillId="0" borderId="12" xfId="0" applyNumberFormat="1" applyBorder="1" applyAlignment="1">
      <alignment vertical="center" shrinkToFit="1"/>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4" borderId="20" xfId="0" applyFill="1" applyBorder="1" applyAlignment="1">
      <alignment horizontal="center" vertical="center"/>
    </xf>
    <xf numFmtId="0" fontId="0" fillId="4" borderId="22" xfId="0" applyFill="1" applyBorder="1" applyAlignment="1">
      <alignment horizontal="center" vertical="center"/>
    </xf>
    <xf numFmtId="0" fontId="0" fillId="4" borderId="26" xfId="0" applyFill="1" applyBorder="1">
      <alignment vertical="center"/>
    </xf>
    <xf numFmtId="0" fontId="0" fillId="0" borderId="27" xfId="0" applyBorder="1" applyAlignment="1">
      <alignment horizontal="right" vertical="center"/>
    </xf>
    <xf numFmtId="0" fontId="0" fillId="0" borderId="28" xfId="0" applyBorder="1" applyAlignment="1">
      <alignment horizontal="right" vertical="center"/>
    </xf>
    <xf numFmtId="0" fontId="0" fillId="0" borderId="29" xfId="0" applyBorder="1" applyAlignment="1">
      <alignment horizontal="right" vertical="center"/>
    </xf>
    <xf numFmtId="0" fontId="0" fillId="0" borderId="31" xfId="0" quotePrefix="1" applyBorder="1" applyAlignment="1">
      <alignment horizontal="right" vertical="center" shrinkToFit="1"/>
    </xf>
    <xf numFmtId="0" fontId="0" fillId="0" borderId="32" xfId="0" applyBorder="1" applyAlignment="1">
      <alignment horizontal="left" vertical="center" shrinkToFit="1"/>
    </xf>
    <xf numFmtId="0" fontId="0" fillId="0" borderId="33" xfId="0" quotePrefix="1" applyBorder="1" applyAlignment="1">
      <alignment horizontal="right" vertical="center" shrinkToFit="1"/>
    </xf>
    <xf numFmtId="0" fontId="0" fillId="0" borderId="34" xfId="0" applyBorder="1" applyAlignment="1">
      <alignment horizontal="left" vertical="center" shrinkToFit="1"/>
    </xf>
    <xf numFmtId="0" fontId="0" fillId="0" borderId="33" xfId="0" applyBorder="1" applyAlignment="1">
      <alignment horizontal="right" vertical="center" shrinkToFit="1"/>
    </xf>
    <xf numFmtId="180" fontId="0" fillId="0" borderId="34" xfId="0" applyNumberFormat="1" applyBorder="1" applyAlignment="1">
      <alignment horizontal="left" vertical="center" shrinkToFit="1"/>
    </xf>
    <xf numFmtId="0" fontId="0" fillId="0" borderId="35" xfId="0" applyBorder="1" applyAlignment="1">
      <alignment horizontal="right" vertical="center" shrinkToFit="1"/>
    </xf>
    <xf numFmtId="180" fontId="0" fillId="0" borderId="36" xfId="0" applyNumberFormat="1" applyBorder="1" applyAlignment="1">
      <alignment horizontal="left" vertical="center" shrinkToFit="1"/>
    </xf>
    <xf numFmtId="14" fontId="0" fillId="0" borderId="2" xfId="0" applyNumberFormat="1" applyBorder="1">
      <alignment vertical="center"/>
    </xf>
    <xf numFmtId="181" fontId="0" fillId="0" borderId="10" xfId="0" applyNumberFormat="1" applyBorder="1" applyAlignment="1">
      <alignment vertical="center" shrinkToFit="1"/>
    </xf>
    <xf numFmtId="181" fontId="0" fillId="0" borderId="12" xfId="0" applyNumberFormat="1" applyBorder="1" applyAlignment="1">
      <alignment vertical="center" shrinkToFit="1"/>
    </xf>
    <xf numFmtId="181" fontId="0" fillId="0" borderId="2" xfId="0" applyNumberFormat="1" applyBorder="1" applyAlignment="1">
      <alignment vertical="center" shrinkToFit="1"/>
    </xf>
    <xf numFmtId="181" fontId="0" fillId="0" borderId="11" xfId="0" applyNumberFormat="1" applyBorder="1" applyAlignment="1">
      <alignment vertical="center" shrinkToFit="1"/>
    </xf>
    <xf numFmtId="0" fontId="0" fillId="0" borderId="10" xfId="0" applyBorder="1" applyAlignment="1">
      <alignment horizontal="center" vertical="center"/>
    </xf>
    <xf numFmtId="38" fontId="0" fillId="0" borderId="13" xfId="0" applyNumberFormat="1" applyBorder="1" applyAlignment="1">
      <alignment vertical="center" shrinkToFit="1"/>
    </xf>
    <xf numFmtId="38" fontId="0" fillId="0" borderId="14" xfId="0" applyNumberFormat="1" applyBorder="1" applyAlignment="1">
      <alignment vertical="center" shrinkToFit="1"/>
    </xf>
    <xf numFmtId="38" fontId="0" fillId="0" borderId="15" xfId="0" applyNumberFormat="1" applyBorder="1" applyAlignment="1">
      <alignment vertical="center" shrinkToFit="1"/>
    </xf>
    <xf numFmtId="0" fontId="4" fillId="0" borderId="16" xfId="0" applyFont="1" applyBorder="1" applyAlignment="1">
      <alignment horizontal="center" vertical="center" shrinkToFit="1"/>
    </xf>
    <xf numFmtId="14" fontId="7" fillId="0" borderId="16" xfId="0" applyNumberFormat="1" applyFont="1" applyBorder="1" applyAlignment="1">
      <alignment horizontal="center" vertical="center" shrinkToFit="1"/>
    </xf>
    <xf numFmtId="0" fontId="7" fillId="0" borderId="16" xfId="0" applyFont="1" applyBorder="1" applyAlignment="1">
      <alignment horizontal="center" vertical="center" shrinkToFit="1"/>
    </xf>
    <xf numFmtId="9" fontId="2" fillId="5" borderId="13" xfId="3" applyFont="1" applyFill="1" applyBorder="1">
      <alignment vertical="center"/>
    </xf>
    <xf numFmtId="9" fontId="2" fillId="5" borderId="13" xfId="0" applyNumberFormat="1" applyFont="1" applyFill="1" applyBorder="1">
      <alignment vertical="center"/>
    </xf>
    <xf numFmtId="9" fontId="2" fillId="5" borderId="15" xfId="3" applyFont="1" applyFill="1" applyBorder="1">
      <alignment vertical="center"/>
    </xf>
    <xf numFmtId="179" fontId="2" fillId="5" borderId="13" xfId="3" applyNumberFormat="1" applyFont="1" applyFill="1" applyBorder="1">
      <alignment vertical="center"/>
    </xf>
    <xf numFmtId="179" fontId="2" fillId="5" borderId="2" xfId="3" applyNumberFormat="1" applyFont="1" applyFill="1" applyBorder="1">
      <alignment vertical="center"/>
    </xf>
    <xf numFmtId="0" fontId="14" fillId="0" borderId="0" xfId="0" applyFont="1">
      <alignment vertical="center"/>
    </xf>
    <xf numFmtId="0" fontId="17" fillId="0" borderId="0" xfId="0" applyFont="1">
      <alignment vertical="center"/>
    </xf>
    <xf numFmtId="0" fontId="18" fillId="0" borderId="0" xfId="2" applyFont="1">
      <alignment vertical="center"/>
    </xf>
    <xf numFmtId="0" fontId="16" fillId="0" borderId="0" xfId="0" applyFont="1">
      <alignment vertical="center"/>
    </xf>
    <xf numFmtId="176" fontId="0" fillId="0" borderId="10" xfId="0" applyNumberFormat="1" applyBorder="1" applyAlignment="1">
      <alignment vertical="center" shrinkToFit="1"/>
    </xf>
    <xf numFmtId="176" fontId="0" fillId="0" borderId="12" xfId="0" applyNumberFormat="1" applyBorder="1" applyAlignment="1">
      <alignment vertical="center" shrinkToFit="1"/>
    </xf>
    <xf numFmtId="176" fontId="0" fillId="0" borderId="11" xfId="0" applyNumberFormat="1" applyBorder="1" applyAlignment="1">
      <alignment vertical="center" shrinkToFit="1"/>
    </xf>
    <xf numFmtId="0" fontId="0" fillId="0" borderId="0" xfId="0" applyAlignment="1">
      <alignment horizontal="right" vertical="center" shrinkToFit="1"/>
    </xf>
    <xf numFmtId="183" fontId="0" fillId="6" borderId="41" xfId="0" applyNumberFormat="1" applyFill="1" applyBorder="1" applyAlignment="1">
      <alignment horizontal="center" vertical="center"/>
    </xf>
    <xf numFmtId="184" fontId="0" fillId="6" borderId="42" xfId="0" applyNumberFormat="1" applyFill="1" applyBorder="1" applyAlignment="1">
      <alignment horizontal="center" vertical="center"/>
    </xf>
    <xf numFmtId="0" fontId="0" fillId="7" borderId="0" xfId="0" applyFill="1">
      <alignment vertical="center"/>
    </xf>
    <xf numFmtId="0" fontId="0" fillId="8" borderId="0" xfId="0" applyFill="1">
      <alignment vertical="center"/>
    </xf>
    <xf numFmtId="5" fontId="0" fillId="0" borderId="46" xfId="0" applyNumberFormat="1" applyBorder="1" applyAlignment="1">
      <alignment horizontal="center" vertical="center" shrinkToFit="1"/>
    </xf>
    <xf numFmtId="5" fontId="0" fillId="0" borderId="47" xfId="0" applyNumberFormat="1" applyBorder="1" applyAlignment="1">
      <alignment horizontal="center" vertical="center" shrinkToFit="1"/>
    </xf>
    <xf numFmtId="9" fontId="0" fillId="0" borderId="47" xfId="0" applyNumberFormat="1" applyBorder="1" applyAlignment="1">
      <alignment horizontal="center" vertical="center" shrinkToFit="1"/>
    </xf>
    <xf numFmtId="182" fontId="0" fillId="0" borderId="47" xfId="0" applyNumberFormat="1" applyBorder="1" applyAlignment="1">
      <alignment horizontal="center" vertical="center" shrinkToFit="1"/>
    </xf>
    <xf numFmtId="0" fontId="0" fillId="0" borderId="47" xfId="0" applyBorder="1" applyAlignment="1">
      <alignment horizontal="center" vertical="center"/>
    </xf>
    <xf numFmtId="183" fontId="0" fillId="0" borderId="47" xfId="0" applyNumberFormat="1" applyBorder="1" applyAlignment="1">
      <alignment horizontal="center" vertical="center"/>
    </xf>
    <xf numFmtId="5" fontId="0" fillId="7" borderId="50" xfId="0" applyNumberFormat="1" applyFill="1" applyBorder="1" applyAlignment="1">
      <alignment horizontal="center" vertical="center" shrinkToFit="1"/>
    </xf>
    <xf numFmtId="5" fontId="0" fillId="8" borderId="50" xfId="0" applyNumberFormat="1" applyFill="1" applyBorder="1" applyAlignment="1">
      <alignment horizontal="center" vertical="center" shrinkToFit="1"/>
    </xf>
    <xf numFmtId="5" fontId="0" fillId="9" borderId="43" xfId="0" applyNumberFormat="1" applyFill="1" applyBorder="1" applyAlignment="1">
      <alignment horizontal="center" vertical="center" shrinkToFit="1"/>
    </xf>
    <xf numFmtId="5" fontId="0" fillId="9" borderId="44" xfId="0" applyNumberFormat="1" applyFill="1" applyBorder="1" applyAlignment="1">
      <alignment horizontal="center" vertical="center" shrinkToFit="1"/>
    </xf>
    <xf numFmtId="9" fontId="0" fillId="9" borderId="44" xfId="0" applyNumberFormat="1" applyFill="1" applyBorder="1" applyAlignment="1">
      <alignment horizontal="center" vertical="center" shrinkToFit="1"/>
    </xf>
    <xf numFmtId="182" fontId="0" fillId="9" borderId="44" xfId="0" applyNumberFormat="1" applyFill="1" applyBorder="1" applyAlignment="1">
      <alignment horizontal="center" vertical="center" shrinkToFit="1"/>
    </xf>
    <xf numFmtId="0" fontId="0" fillId="9" borderId="44" xfId="0" applyFill="1" applyBorder="1" applyAlignment="1">
      <alignment horizontal="center" vertical="center"/>
    </xf>
    <xf numFmtId="183" fontId="0" fillId="9" borderId="44" xfId="0" applyNumberFormat="1" applyFill="1" applyBorder="1" applyAlignment="1">
      <alignment horizontal="center" vertical="center"/>
    </xf>
    <xf numFmtId="184" fontId="0" fillId="9" borderId="45" xfId="0" applyNumberFormat="1" applyFill="1" applyBorder="1" applyAlignment="1">
      <alignment horizontal="center" vertical="center"/>
    </xf>
    <xf numFmtId="0" fontId="0" fillId="9" borderId="0" xfId="0" applyFill="1">
      <alignment vertical="center"/>
    </xf>
    <xf numFmtId="5" fontId="21" fillId="9" borderId="44" xfId="0" applyNumberFormat="1" applyFont="1" applyFill="1" applyBorder="1" applyAlignment="1">
      <alignment horizontal="center" vertical="center" shrinkToFit="1"/>
    </xf>
    <xf numFmtId="5" fontId="21" fillId="0" borderId="47" xfId="0" applyNumberFormat="1" applyFont="1" applyBorder="1" applyAlignment="1">
      <alignment horizontal="center" vertical="center" shrinkToFit="1"/>
    </xf>
    <xf numFmtId="5" fontId="21" fillId="7" borderId="50" xfId="0" applyNumberFormat="1" applyFont="1" applyFill="1" applyBorder="1" applyAlignment="1">
      <alignment horizontal="center" vertical="center" shrinkToFit="1"/>
    </xf>
    <xf numFmtId="5" fontId="21" fillId="7" borderId="47" xfId="0" applyNumberFormat="1" applyFont="1" applyFill="1" applyBorder="1" applyAlignment="1">
      <alignment horizontal="center" vertical="center" shrinkToFit="1"/>
    </xf>
    <xf numFmtId="5" fontId="21" fillId="8" borderId="50" xfId="0" applyNumberFormat="1" applyFont="1" applyFill="1" applyBorder="1" applyAlignment="1">
      <alignment horizontal="center" vertical="center" shrinkToFit="1"/>
    </xf>
    <xf numFmtId="5" fontId="21" fillId="8" borderId="47" xfId="0" applyNumberFormat="1" applyFont="1" applyFill="1" applyBorder="1" applyAlignment="1">
      <alignment horizontal="center" vertical="center" shrinkToFit="1"/>
    </xf>
    <xf numFmtId="5" fontId="0" fillId="7" borderId="49" xfId="0" applyNumberFormat="1" applyFill="1" applyBorder="1" applyAlignment="1">
      <alignment horizontal="center" vertical="center" shrinkToFit="1"/>
    </xf>
    <xf numFmtId="9" fontId="0" fillId="7" borderId="50" xfId="0" applyNumberFormat="1" applyFill="1" applyBorder="1" applyAlignment="1">
      <alignment horizontal="center" vertical="center" shrinkToFit="1"/>
    </xf>
    <xf numFmtId="182" fontId="0" fillId="7" borderId="50" xfId="0" applyNumberFormat="1" applyFill="1" applyBorder="1" applyAlignment="1">
      <alignment horizontal="center" vertical="center" shrinkToFit="1"/>
    </xf>
    <xf numFmtId="0" fontId="0" fillId="7" borderId="50" xfId="0" applyFill="1" applyBorder="1" applyAlignment="1">
      <alignment horizontal="center" vertical="center"/>
    </xf>
    <xf numFmtId="183" fontId="0" fillId="7" borderId="50" xfId="0" applyNumberFormat="1" applyFill="1" applyBorder="1" applyAlignment="1">
      <alignment horizontal="center" vertical="center"/>
    </xf>
    <xf numFmtId="184" fontId="0" fillId="7" borderId="51" xfId="0" applyNumberFormat="1" applyFill="1" applyBorder="1" applyAlignment="1">
      <alignment horizontal="center" vertical="center"/>
    </xf>
    <xf numFmtId="5" fontId="0" fillId="8" borderId="49" xfId="0" applyNumberFormat="1" applyFill="1" applyBorder="1" applyAlignment="1">
      <alignment horizontal="center" vertical="center" shrinkToFit="1"/>
    </xf>
    <xf numFmtId="9" fontId="0" fillId="8" borderId="50" xfId="0" applyNumberFormat="1" applyFill="1" applyBorder="1" applyAlignment="1">
      <alignment horizontal="center" vertical="center" shrinkToFit="1"/>
    </xf>
    <xf numFmtId="182" fontId="0" fillId="8" borderId="50" xfId="0" applyNumberFormat="1" applyFill="1" applyBorder="1" applyAlignment="1">
      <alignment horizontal="center" vertical="center" shrinkToFit="1"/>
    </xf>
    <xf numFmtId="0" fontId="0" fillId="8" borderId="50" xfId="0" applyFill="1" applyBorder="1" applyAlignment="1">
      <alignment horizontal="center" vertical="center"/>
    </xf>
    <xf numFmtId="183" fontId="0" fillId="8" borderId="50" xfId="0" applyNumberFormat="1" applyFill="1" applyBorder="1" applyAlignment="1">
      <alignment horizontal="center" vertical="center"/>
    </xf>
    <xf numFmtId="184" fontId="0" fillId="8" borderId="51" xfId="0" applyNumberFormat="1" applyFill="1" applyBorder="1" applyAlignment="1">
      <alignment horizontal="center" vertical="center"/>
    </xf>
    <xf numFmtId="184" fontId="21" fillId="0" borderId="48" xfId="0" applyNumberFormat="1" applyFont="1" applyBorder="1" applyAlignment="1">
      <alignment horizontal="center" vertical="center"/>
    </xf>
    <xf numFmtId="0" fontId="0" fillId="0" borderId="2" xfId="0"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5" fillId="0" borderId="0" xfId="2" applyFont="1" applyAlignment="1">
      <alignment horizontal="left" vertical="top" wrapText="1"/>
    </xf>
    <xf numFmtId="0" fontId="15" fillId="0" borderId="0" xfId="2" applyFont="1" applyAlignment="1">
      <alignment horizontal="left" vertical="top"/>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0" fillId="4" borderId="30" xfId="0" applyFill="1" applyBorder="1" applyAlignment="1">
      <alignment horizontal="center" vertical="center"/>
    </xf>
    <xf numFmtId="0" fontId="20" fillId="6" borderId="38" xfId="0" applyFont="1" applyFill="1" applyBorder="1" applyAlignment="1">
      <alignment horizontal="center" vertical="center" wrapText="1"/>
    </xf>
    <xf numFmtId="0" fontId="19" fillId="6" borderId="41" xfId="0" applyFont="1" applyFill="1" applyBorder="1" applyAlignment="1">
      <alignment horizontal="center" vertical="center" wrapText="1"/>
    </xf>
    <xf numFmtId="0" fontId="0" fillId="6" borderId="38" xfId="0" applyFill="1" applyBorder="1" applyAlignment="1">
      <alignment horizontal="center" vertical="center"/>
    </xf>
    <xf numFmtId="0" fontId="0" fillId="6" borderId="41" xfId="0" applyFill="1" applyBorder="1" applyAlignment="1">
      <alignment horizontal="center" vertical="center"/>
    </xf>
    <xf numFmtId="0" fontId="3" fillId="6" borderId="38" xfId="0" applyFont="1" applyFill="1" applyBorder="1" applyAlignment="1">
      <alignment horizontal="center" vertical="center" wrapText="1"/>
    </xf>
    <xf numFmtId="0" fontId="0" fillId="6" borderId="41" xfId="0" applyFill="1" applyBorder="1" applyAlignment="1">
      <alignment horizontal="center" vertical="center" wrapText="1"/>
    </xf>
    <xf numFmtId="9" fontId="0" fillId="6" borderId="38" xfId="0" applyNumberFormat="1" applyFill="1" applyBorder="1" applyAlignment="1">
      <alignment horizontal="center" vertical="center"/>
    </xf>
    <xf numFmtId="9" fontId="0" fillId="6" borderId="41" xfId="0" applyNumberFormat="1" applyFill="1" applyBorder="1" applyAlignment="1">
      <alignment horizontal="center" vertical="center"/>
    </xf>
    <xf numFmtId="0" fontId="0" fillId="6" borderId="37" xfId="0" applyFill="1" applyBorder="1" applyAlignment="1">
      <alignment horizontal="center" vertical="center"/>
    </xf>
    <xf numFmtId="0" fontId="0" fillId="6" borderId="40" xfId="0" applyFill="1" applyBorder="1" applyAlignment="1">
      <alignment horizontal="center" vertical="center"/>
    </xf>
    <xf numFmtId="5" fontId="0" fillId="6" borderId="38" xfId="0" applyNumberFormat="1" applyFill="1" applyBorder="1" applyAlignment="1">
      <alignment horizontal="center" vertical="center"/>
    </xf>
    <xf numFmtId="5" fontId="0" fillId="6" borderId="41" xfId="0" applyNumberFormat="1" applyFill="1" applyBorder="1" applyAlignment="1">
      <alignment horizontal="center" vertical="center"/>
    </xf>
    <xf numFmtId="183" fontId="0" fillId="6" borderId="38" xfId="0" applyNumberFormat="1" applyFill="1" applyBorder="1" applyAlignment="1">
      <alignment horizontal="center" vertical="center"/>
    </xf>
    <xf numFmtId="183" fontId="0" fillId="6" borderId="39" xfId="0" applyNumberFormat="1" applyFill="1" applyBorder="1" applyAlignment="1">
      <alignment horizontal="center" vertical="center"/>
    </xf>
    <xf numFmtId="0" fontId="15" fillId="0" borderId="0" xfId="2" applyFont="1" applyAlignment="1">
      <alignment vertical="top" wrapText="1"/>
    </xf>
    <xf numFmtId="0" fontId="15" fillId="0" borderId="0" xfId="2" applyFont="1"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colors>
    <mruColors>
      <color rgb="FFFFFFCC"/>
      <color rgb="FFFFCCFF"/>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424</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429</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432</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434</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2</xdr:row>
      <xdr:rowOff>0</xdr:rowOff>
    </xdr:from>
    <xdr:to>
      <xdr:col>19</xdr:col>
      <xdr:colOff>398200</xdr:colOff>
      <xdr:row>26</xdr:row>
      <xdr:rowOff>60095</xdr:rowOff>
    </xdr:to>
    <xdr:pic>
      <xdr:nvPicPr>
        <xdr:cNvPr id="7" name="図 6">
          <a:extLst>
            <a:ext uri="{FF2B5EF4-FFF2-40B4-BE49-F238E27FC236}">
              <a16:creationId xmlns:a16="http://schemas.microsoft.com/office/drawing/2014/main" id="{16F5D014-B730-BF14-4261-AB4AEA2419FF}"/>
            </a:ext>
          </a:extLst>
        </xdr:cNvPr>
        <xdr:cNvPicPr>
          <a:picLocks noChangeAspect="1"/>
        </xdr:cNvPicPr>
      </xdr:nvPicPr>
      <xdr:blipFill>
        <a:blip xmlns:r="http://schemas.openxmlformats.org/officeDocument/2006/relationships" r:embed="rId1"/>
        <a:stretch>
          <a:fillRect/>
        </a:stretch>
      </xdr:blipFill>
      <xdr:spPr>
        <a:xfrm>
          <a:off x="504825" y="361950"/>
          <a:ext cx="11475775" cy="4403495"/>
        </a:xfrm>
        <a:prstGeom prst="rect">
          <a:avLst/>
        </a:prstGeom>
      </xdr:spPr>
    </xdr:pic>
    <xdr:clientData/>
  </xdr:twoCellAnchor>
  <xdr:twoCellAnchor editAs="oneCell">
    <xdr:from>
      <xdr:col>1</xdr:col>
      <xdr:colOff>0</xdr:colOff>
      <xdr:row>28</xdr:row>
      <xdr:rowOff>0</xdr:rowOff>
    </xdr:from>
    <xdr:to>
      <xdr:col>19</xdr:col>
      <xdr:colOff>398200</xdr:colOff>
      <xdr:row>52</xdr:row>
      <xdr:rowOff>60095</xdr:rowOff>
    </xdr:to>
    <xdr:pic>
      <xdr:nvPicPr>
        <xdr:cNvPr id="8" name="図 7">
          <a:extLst>
            <a:ext uri="{FF2B5EF4-FFF2-40B4-BE49-F238E27FC236}">
              <a16:creationId xmlns:a16="http://schemas.microsoft.com/office/drawing/2014/main" id="{62904EA2-E8BC-AF87-C7D8-09470C4289DE}"/>
            </a:ext>
          </a:extLst>
        </xdr:cNvPr>
        <xdr:cNvPicPr>
          <a:picLocks noChangeAspect="1"/>
        </xdr:cNvPicPr>
      </xdr:nvPicPr>
      <xdr:blipFill>
        <a:blip xmlns:r="http://schemas.openxmlformats.org/officeDocument/2006/relationships" r:embed="rId2"/>
        <a:stretch>
          <a:fillRect/>
        </a:stretch>
      </xdr:blipFill>
      <xdr:spPr>
        <a:xfrm>
          <a:off x="504825" y="5067300"/>
          <a:ext cx="11475775" cy="4403495"/>
        </a:xfrm>
        <a:prstGeom prst="rect">
          <a:avLst/>
        </a:prstGeom>
      </xdr:spPr>
    </xdr:pic>
    <xdr:clientData/>
  </xdr:twoCellAnchor>
  <xdr:twoCellAnchor editAs="oneCell">
    <xdr:from>
      <xdr:col>1</xdr:col>
      <xdr:colOff>0</xdr:colOff>
      <xdr:row>54</xdr:row>
      <xdr:rowOff>0</xdr:rowOff>
    </xdr:from>
    <xdr:to>
      <xdr:col>19</xdr:col>
      <xdr:colOff>398200</xdr:colOff>
      <xdr:row>78</xdr:row>
      <xdr:rowOff>60095</xdr:rowOff>
    </xdr:to>
    <xdr:pic>
      <xdr:nvPicPr>
        <xdr:cNvPr id="9" name="図 8">
          <a:extLst>
            <a:ext uri="{FF2B5EF4-FFF2-40B4-BE49-F238E27FC236}">
              <a16:creationId xmlns:a16="http://schemas.microsoft.com/office/drawing/2014/main" id="{A371B7EC-8FD7-CA96-51F3-B294165FE5CA}"/>
            </a:ext>
          </a:extLst>
        </xdr:cNvPr>
        <xdr:cNvPicPr>
          <a:picLocks noChangeAspect="1"/>
        </xdr:cNvPicPr>
      </xdr:nvPicPr>
      <xdr:blipFill>
        <a:blip xmlns:r="http://schemas.openxmlformats.org/officeDocument/2006/relationships" r:embed="rId3"/>
        <a:stretch>
          <a:fillRect/>
        </a:stretch>
      </xdr:blipFill>
      <xdr:spPr>
        <a:xfrm>
          <a:off x="504825" y="9772650"/>
          <a:ext cx="11475775" cy="4403495"/>
        </a:xfrm>
        <a:prstGeom prst="rect">
          <a:avLst/>
        </a:prstGeom>
      </xdr:spPr>
    </xdr:pic>
    <xdr:clientData/>
  </xdr:twoCellAnchor>
  <xdr:twoCellAnchor editAs="oneCell">
    <xdr:from>
      <xdr:col>1</xdr:col>
      <xdr:colOff>0</xdr:colOff>
      <xdr:row>80</xdr:row>
      <xdr:rowOff>0</xdr:rowOff>
    </xdr:from>
    <xdr:to>
      <xdr:col>19</xdr:col>
      <xdr:colOff>398200</xdr:colOff>
      <xdr:row>104</xdr:row>
      <xdr:rowOff>60095</xdr:rowOff>
    </xdr:to>
    <xdr:pic>
      <xdr:nvPicPr>
        <xdr:cNvPr id="10" name="図 9">
          <a:extLst>
            <a:ext uri="{FF2B5EF4-FFF2-40B4-BE49-F238E27FC236}">
              <a16:creationId xmlns:a16="http://schemas.microsoft.com/office/drawing/2014/main" id="{26C9C15C-D207-9DB4-3581-2C3E706C5BA7}"/>
            </a:ext>
          </a:extLst>
        </xdr:cNvPr>
        <xdr:cNvPicPr>
          <a:picLocks noChangeAspect="1"/>
        </xdr:cNvPicPr>
      </xdr:nvPicPr>
      <xdr:blipFill>
        <a:blip xmlns:r="http://schemas.openxmlformats.org/officeDocument/2006/relationships" r:embed="rId4"/>
        <a:stretch>
          <a:fillRect/>
        </a:stretch>
      </xdr:blipFill>
      <xdr:spPr>
        <a:xfrm>
          <a:off x="504825" y="14478000"/>
          <a:ext cx="11475775" cy="4403495"/>
        </a:xfrm>
        <a:prstGeom prst="rect">
          <a:avLst/>
        </a:prstGeom>
      </xdr:spPr>
    </xdr:pic>
    <xdr:clientData/>
  </xdr:twoCellAnchor>
  <xdr:twoCellAnchor editAs="oneCell">
    <xdr:from>
      <xdr:col>1</xdr:col>
      <xdr:colOff>0</xdr:colOff>
      <xdr:row>106</xdr:row>
      <xdr:rowOff>0</xdr:rowOff>
    </xdr:from>
    <xdr:to>
      <xdr:col>19</xdr:col>
      <xdr:colOff>398200</xdr:colOff>
      <xdr:row>130</xdr:row>
      <xdr:rowOff>60095</xdr:rowOff>
    </xdr:to>
    <xdr:pic>
      <xdr:nvPicPr>
        <xdr:cNvPr id="11" name="図 10">
          <a:extLst>
            <a:ext uri="{FF2B5EF4-FFF2-40B4-BE49-F238E27FC236}">
              <a16:creationId xmlns:a16="http://schemas.microsoft.com/office/drawing/2014/main" id="{944C9992-F4AC-FB5B-AED3-39CEAB66AF2A}"/>
            </a:ext>
          </a:extLst>
        </xdr:cNvPr>
        <xdr:cNvPicPr>
          <a:picLocks noChangeAspect="1"/>
        </xdr:cNvPicPr>
      </xdr:nvPicPr>
      <xdr:blipFill>
        <a:blip xmlns:r="http://schemas.openxmlformats.org/officeDocument/2006/relationships" r:embed="rId5"/>
        <a:stretch>
          <a:fillRect/>
        </a:stretch>
      </xdr:blipFill>
      <xdr:spPr>
        <a:xfrm>
          <a:off x="504825" y="19183350"/>
          <a:ext cx="11475775" cy="4403495"/>
        </a:xfrm>
        <a:prstGeom prst="rect">
          <a:avLst/>
        </a:prstGeom>
      </xdr:spPr>
    </xdr:pic>
    <xdr:clientData/>
  </xdr:twoCellAnchor>
  <xdr:twoCellAnchor editAs="oneCell">
    <xdr:from>
      <xdr:col>1</xdr:col>
      <xdr:colOff>0</xdr:colOff>
      <xdr:row>132</xdr:row>
      <xdr:rowOff>0</xdr:rowOff>
    </xdr:from>
    <xdr:to>
      <xdr:col>19</xdr:col>
      <xdr:colOff>401239</xdr:colOff>
      <xdr:row>156</xdr:row>
      <xdr:rowOff>61261</xdr:rowOff>
    </xdr:to>
    <xdr:pic>
      <xdr:nvPicPr>
        <xdr:cNvPr id="6" name="図 5">
          <a:extLst>
            <a:ext uri="{FF2B5EF4-FFF2-40B4-BE49-F238E27FC236}">
              <a16:creationId xmlns:a16="http://schemas.microsoft.com/office/drawing/2014/main" id="{2DA06CAC-6C20-6571-A882-C5A0483F345D}"/>
            </a:ext>
          </a:extLst>
        </xdr:cNvPr>
        <xdr:cNvPicPr>
          <a:picLocks noChangeAspect="1"/>
        </xdr:cNvPicPr>
      </xdr:nvPicPr>
      <xdr:blipFill>
        <a:blip xmlns:r="http://schemas.openxmlformats.org/officeDocument/2006/relationships" r:embed="rId6"/>
        <a:stretch>
          <a:fillRect/>
        </a:stretch>
      </xdr:blipFill>
      <xdr:spPr>
        <a:xfrm>
          <a:off x="504825" y="23888700"/>
          <a:ext cx="11478814" cy="4404661"/>
        </a:xfrm>
        <a:prstGeom prst="rect">
          <a:avLst/>
        </a:prstGeom>
      </xdr:spPr>
    </xdr:pic>
    <xdr:clientData/>
  </xdr:twoCellAnchor>
  <xdr:twoCellAnchor editAs="oneCell">
    <xdr:from>
      <xdr:col>1</xdr:col>
      <xdr:colOff>0</xdr:colOff>
      <xdr:row>158</xdr:row>
      <xdr:rowOff>0</xdr:rowOff>
    </xdr:from>
    <xdr:to>
      <xdr:col>19</xdr:col>
      <xdr:colOff>398200</xdr:colOff>
      <xdr:row>182</xdr:row>
      <xdr:rowOff>60095</xdr:rowOff>
    </xdr:to>
    <xdr:pic>
      <xdr:nvPicPr>
        <xdr:cNvPr id="12" name="図 11">
          <a:extLst>
            <a:ext uri="{FF2B5EF4-FFF2-40B4-BE49-F238E27FC236}">
              <a16:creationId xmlns:a16="http://schemas.microsoft.com/office/drawing/2014/main" id="{4EEE48B0-CA89-8B69-6B6A-D7D29D6979DD}"/>
            </a:ext>
          </a:extLst>
        </xdr:cNvPr>
        <xdr:cNvPicPr>
          <a:picLocks noChangeAspect="1"/>
        </xdr:cNvPicPr>
      </xdr:nvPicPr>
      <xdr:blipFill>
        <a:blip xmlns:r="http://schemas.openxmlformats.org/officeDocument/2006/relationships" r:embed="rId7"/>
        <a:stretch>
          <a:fillRect/>
        </a:stretch>
      </xdr:blipFill>
      <xdr:spPr>
        <a:xfrm>
          <a:off x="504825" y="28594050"/>
          <a:ext cx="11475775" cy="4403495"/>
        </a:xfrm>
        <a:prstGeom prst="rect">
          <a:avLst/>
        </a:prstGeom>
      </xdr:spPr>
    </xdr:pic>
    <xdr:clientData/>
  </xdr:twoCellAnchor>
  <xdr:twoCellAnchor editAs="oneCell">
    <xdr:from>
      <xdr:col>1</xdr:col>
      <xdr:colOff>0</xdr:colOff>
      <xdr:row>184</xdr:row>
      <xdr:rowOff>0</xdr:rowOff>
    </xdr:from>
    <xdr:to>
      <xdr:col>18</xdr:col>
      <xdr:colOff>588413</xdr:colOff>
      <xdr:row>208</xdr:row>
      <xdr:rowOff>60095</xdr:rowOff>
    </xdr:to>
    <xdr:pic>
      <xdr:nvPicPr>
        <xdr:cNvPr id="16" name="図 15">
          <a:extLst>
            <a:ext uri="{FF2B5EF4-FFF2-40B4-BE49-F238E27FC236}">
              <a16:creationId xmlns:a16="http://schemas.microsoft.com/office/drawing/2014/main" id="{C8FF7C64-9945-020D-9EA7-597C2FC70F47}"/>
            </a:ext>
          </a:extLst>
        </xdr:cNvPr>
        <xdr:cNvPicPr>
          <a:picLocks noChangeAspect="1"/>
        </xdr:cNvPicPr>
      </xdr:nvPicPr>
      <xdr:blipFill>
        <a:blip xmlns:r="http://schemas.openxmlformats.org/officeDocument/2006/relationships" r:embed="rId8"/>
        <a:stretch>
          <a:fillRect/>
        </a:stretch>
      </xdr:blipFill>
      <xdr:spPr>
        <a:xfrm>
          <a:off x="504825" y="33299400"/>
          <a:ext cx="11046863" cy="4403495"/>
        </a:xfrm>
        <a:prstGeom prst="rect">
          <a:avLst/>
        </a:prstGeom>
      </xdr:spPr>
    </xdr:pic>
    <xdr:clientData/>
  </xdr:twoCellAnchor>
  <xdr:twoCellAnchor editAs="oneCell">
    <xdr:from>
      <xdr:col>1</xdr:col>
      <xdr:colOff>0</xdr:colOff>
      <xdr:row>210</xdr:row>
      <xdr:rowOff>0</xdr:rowOff>
    </xdr:from>
    <xdr:to>
      <xdr:col>18</xdr:col>
      <xdr:colOff>588413</xdr:colOff>
      <xdr:row>234</xdr:row>
      <xdr:rowOff>60095</xdr:rowOff>
    </xdr:to>
    <xdr:pic>
      <xdr:nvPicPr>
        <xdr:cNvPr id="13" name="図 12">
          <a:extLst>
            <a:ext uri="{FF2B5EF4-FFF2-40B4-BE49-F238E27FC236}">
              <a16:creationId xmlns:a16="http://schemas.microsoft.com/office/drawing/2014/main" id="{3A047B56-5F90-D903-4FD9-3A73A1266641}"/>
            </a:ext>
          </a:extLst>
        </xdr:cNvPr>
        <xdr:cNvPicPr>
          <a:picLocks noChangeAspect="1"/>
        </xdr:cNvPicPr>
      </xdr:nvPicPr>
      <xdr:blipFill>
        <a:blip xmlns:r="http://schemas.openxmlformats.org/officeDocument/2006/relationships" r:embed="rId9"/>
        <a:stretch>
          <a:fillRect/>
        </a:stretch>
      </xdr:blipFill>
      <xdr:spPr>
        <a:xfrm>
          <a:off x="504825" y="38004750"/>
          <a:ext cx="11046863" cy="4403495"/>
        </a:xfrm>
        <a:prstGeom prst="rect">
          <a:avLst/>
        </a:prstGeom>
      </xdr:spPr>
    </xdr:pic>
    <xdr:clientData/>
  </xdr:twoCellAnchor>
  <xdr:twoCellAnchor editAs="oneCell">
    <xdr:from>
      <xdr:col>1</xdr:col>
      <xdr:colOff>0</xdr:colOff>
      <xdr:row>236</xdr:row>
      <xdr:rowOff>0</xdr:rowOff>
    </xdr:from>
    <xdr:to>
      <xdr:col>18</xdr:col>
      <xdr:colOff>588413</xdr:colOff>
      <xdr:row>260</xdr:row>
      <xdr:rowOff>60095</xdr:rowOff>
    </xdr:to>
    <xdr:pic>
      <xdr:nvPicPr>
        <xdr:cNvPr id="14" name="図 13">
          <a:extLst>
            <a:ext uri="{FF2B5EF4-FFF2-40B4-BE49-F238E27FC236}">
              <a16:creationId xmlns:a16="http://schemas.microsoft.com/office/drawing/2014/main" id="{729D8C6D-2268-7E64-9709-6E5071558D3F}"/>
            </a:ext>
          </a:extLst>
        </xdr:cNvPr>
        <xdr:cNvPicPr>
          <a:picLocks noChangeAspect="1"/>
        </xdr:cNvPicPr>
      </xdr:nvPicPr>
      <xdr:blipFill>
        <a:blip xmlns:r="http://schemas.openxmlformats.org/officeDocument/2006/relationships" r:embed="rId10"/>
        <a:stretch>
          <a:fillRect/>
        </a:stretch>
      </xdr:blipFill>
      <xdr:spPr>
        <a:xfrm>
          <a:off x="504825" y="42710100"/>
          <a:ext cx="11046863" cy="4403495"/>
        </a:xfrm>
        <a:prstGeom prst="rect">
          <a:avLst/>
        </a:prstGeom>
      </xdr:spPr>
    </xdr:pic>
    <xdr:clientData/>
  </xdr:twoCellAnchor>
  <xdr:twoCellAnchor editAs="oneCell">
    <xdr:from>
      <xdr:col>1</xdr:col>
      <xdr:colOff>0</xdr:colOff>
      <xdr:row>262</xdr:row>
      <xdr:rowOff>0</xdr:rowOff>
    </xdr:from>
    <xdr:to>
      <xdr:col>18</xdr:col>
      <xdr:colOff>588413</xdr:colOff>
      <xdr:row>286</xdr:row>
      <xdr:rowOff>60095</xdr:rowOff>
    </xdr:to>
    <xdr:pic>
      <xdr:nvPicPr>
        <xdr:cNvPr id="15" name="図 14">
          <a:extLst>
            <a:ext uri="{FF2B5EF4-FFF2-40B4-BE49-F238E27FC236}">
              <a16:creationId xmlns:a16="http://schemas.microsoft.com/office/drawing/2014/main" id="{B4D99D5E-B801-3ECC-8BC3-34333FC07A08}"/>
            </a:ext>
          </a:extLst>
        </xdr:cNvPr>
        <xdr:cNvPicPr>
          <a:picLocks noChangeAspect="1"/>
        </xdr:cNvPicPr>
      </xdr:nvPicPr>
      <xdr:blipFill>
        <a:blip xmlns:r="http://schemas.openxmlformats.org/officeDocument/2006/relationships" r:embed="rId11"/>
        <a:stretch>
          <a:fillRect/>
        </a:stretch>
      </xdr:blipFill>
      <xdr:spPr>
        <a:xfrm>
          <a:off x="504825" y="47415450"/>
          <a:ext cx="11046863" cy="4403495"/>
        </a:xfrm>
        <a:prstGeom prst="rect">
          <a:avLst/>
        </a:prstGeom>
      </xdr:spPr>
    </xdr:pic>
    <xdr:clientData/>
  </xdr:twoCellAnchor>
  <xdr:twoCellAnchor editAs="oneCell">
    <xdr:from>
      <xdr:col>1</xdr:col>
      <xdr:colOff>0</xdr:colOff>
      <xdr:row>288</xdr:row>
      <xdr:rowOff>0</xdr:rowOff>
    </xdr:from>
    <xdr:to>
      <xdr:col>18</xdr:col>
      <xdr:colOff>588413</xdr:colOff>
      <xdr:row>312</xdr:row>
      <xdr:rowOff>60095</xdr:rowOff>
    </xdr:to>
    <xdr:pic>
      <xdr:nvPicPr>
        <xdr:cNvPr id="17" name="図 16">
          <a:extLst>
            <a:ext uri="{FF2B5EF4-FFF2-40B4-BE49-F238E27FC236}">
              <a16:creationId xmlns:a16="http://schemas.microsoft.com/office/drawing/2014/main" id="{10DCD13F-3BEE-D92A-781D-FE2197FF31F8}"/>
            </a:ext>
          </a:extLst>
        </xdr:cNvPr>
        <xdr:cNvPicPr>
          <a:picLocks noChangeAspect="1"/>
        </xdr:cNvPicPr>
      </xdr:nvPicPr>
      <xdr:blipFill>
        <a:blip xmlns:r="http://schemas.openxmlformats.org/officeDocument/2006/relationships" r:embed="rId12"/>
        <a:stretch>
          <a:fillRect/>
        </a:stretch>
      </xdr:blipFill>
      <xdr:spPr>
        <a:xfrm>
          <a:off x="504825" y="52120800"/>
          <a:ext cx="11046863" cy="4403495"/>
        </a:xfrm>
        <a:prstGeom prst="rect">
          <a:avLst/>
        </a:prstGeom>
      </xdr:spPr>
    </xdr:pic>
    <xdr:clientData/>
  </xdr:twoCellAnchor>
  <xdr:twoCellAnchor editAs="oneCell">
    <xdr:from>
      <xdr:col>1</xdr:col>
      <xdr:colOff>0</xdr:colOff>
      <xdr:row>314</xdr:row>
      <xdr:rowOff>0</xdr:rowOff>
    </xdr:from>
    <xdr:to>
      <xdr:col>18</xdr:col>
      <xdr:colOff>588413</xdr:colOff>
      <xdr:row>338</xdr:row>
      <xdr:rowOff>60095</xdr:rowOff>
    </xdr:to>
    <xdr:pic>
      <xdr:nvPicPr>
        <xdr:cNvPr id="18" name="図 17">
          <a:extLst>
            <a:ext uri="{FF2B5EF4-FFF2-40B4-BE49-F238E27FC236}">
              <a16:creationId xmlns:a16="http://schemas.microsoft.com/office/drawing/2014/main" id="{2EF2E9E8-B8C0-8664-FB2C-A574C0F64D87}"/>
            </a:ext>
          </a:extLst>
        </xdr:cNvPr>
        <xdr:cNvPicPr>
          <a:picLocks noChangeAspect="1"/>
        </xdr:cNvPicPr>
      </xdr:nvPicPr>
      <xdr:blipFill>
        <a:blip xmlns:r="http://schemas.openxmlformats.org/officeDocument/2006/relationships" r:embed="rId13"/>
        <a:stretch>
          <a:fillRect/>
        </a:stretch>
      </xdr:blipFill>
      <xdr:spPr>
        <a:xfrm>
          <a:off x="504825" y="56826150"/>
          <a:ext cx="11046863" cy="4403495"/>
        </a:xfrm>
        <a:prstGeom prst="rect">
          <a:avLst/>
        </a:prstGeom>
      </xdr:spPr>
    </xdr:pic>
    <xdr:clientData/>
  </xdr:twoCellAnchor>
  <xdr:twoCellAnchor editAs="oneCell">
    <xdr:from>
      <xdr:col>1</xdr:col>
      <xdr:colOff>0</xdr:colOff>
      <xdr:row>340</xdr:row>
      <xdr:rowOff>0</xdr:rowOff>
    </xdr:from>
    <xdr:to>
      <xdr:col>18</xdr:col>
      <xdr:colOff>588413</xdr:colOff>
      <xdr:row>364</xdr:row>
      <xdr:rowOff>60095</xdr:rowOff>
    </xdr:to>
    <xdr:pic>
      <xdr:nvPicPr>
        <xdr:cNvPr id="19" name="図 18">
          <a:extLst>
            <a:ext uri="{FF2B5EF4-FFF2-40B4-BE49-F238E27FC236}">
              <a16:creationId xmlns:a16="http://schemas.microsoft.com/office/drawing/2014/main" id="{15DCCE20-5993-C331-C4EE-D5A2AA0D9C1C}"/>
            </a:ext>
          </a:extLst>
        </xdr:cNvPr>
        <xdr:cNvPicPr>
          <a:picLocks noChangeAspect="1"/>
        </xdr:cNvPicPr>
      </xdr:nvPicPr>
      <xdr:blipFill>
        <a:blip xmlns:r="http://schemas.openxmlformats.org/officeDocument/2006/relationships" r:embed="rId14"/>
        <a:stretch>
          <a:fillRect/>
        </a:stretch>
      </xdr:blipFill>
      <xdr:spPr>
        <a:xfrm>
          <a:off x="504825" y="61531500"/>
          <a:ext cx="11046863" cy="4403495"/>
        </a:xfrm>
        <a:prstGeom prst="rect">
          <a:avLst/>
        </a:prstGeom>
      </xdr:spPr>
    </xdr:pic>
    <xdr:clientData/>
  </xdr:twoCellAnchor>
  <xdr:twoCellAnchor editAs="oneCell">
    <xdr:from>
      <xdr:col>1</xdr:col>
      <xdr:colOff>0</xdr:colOff>
      <xdr:row>366</xdr:row>
      <xdr:rowOff>0</xdr:rowOff>
    </xdr:from>
    <xdr:to>
      <xdr:col>18</xdr:col>
      <xdr:colOff>588413</xdr:colOff>
      <xdr:row>390</xdr:row>
      <xdr:rowOff>60095</xdr:rowOff>
    </xdr:to>
    <xdr:pic>
      <xdr:nvPicPr>
        <xdr:cNvPr id="20" name="図 19">
          <a:extLst>
            <a:ext uri="{FF2B5EF4-FFF2-40B4-BE49-F238E27FC236}">
              <a16:creationId xmlns:a16="http://schemas.microsoft.com/office/drawing/2014/main" id="{6BA2CE54-D691-47AD-E605-7C9E2EE7CD36}"/>
            </a:ext>
          </a:extLst>
        </xdr:cNvPr>
        <xdr:cNvPicPr>
          <a:picLocks noChangeAspect="1"/>
        </xdr:cNvPicPr>
      </xdr:nvPicPr>
      <xdr:blipFill>
        <a:blip xmlns:r="http://schemas.openxmlformats.org/officeDocument/2006/relationships" r:embed="rId15"/>
        <a:stretch>
          <a:fillRect/>
        </a:stretch>
      </xdr:blipFill>
      <xdr:spPr>
        <a:xfrm>
          <a:off x="504825" y="66236850"/>
          <a:ext cx="11046863" cy="4403495"/>
        </a:xfrm>
        <a:prstGeom prst="rect">
          <a:avLst/>
        </a:prstGeom>
      </xdr:spPr>
    </xdr:pic>
    <xdr:clientData/>
  </xdr:twoCellAnchor>
  <xdr:twoCellAnchor editAs="oneCell">
    <xdr:from>
      <xdr:col>1</xdr:col>
      <xdr:colOff>0</xdr:colOff>
      <xdr:row>392</xdr:row>
      <xdr:rowOff>0</xdr:rowOff>
    </xdr:from>
    <xdr:to>
      <xdr:col>18</xdr:col>
      <xdr:colOff>588413</xdr:colOff>
      <xdr:row>416</xdr:row>
      <xdr:rowOff>60095</xdr:rowOff>
    </xdr:to>
    <xdr:pic>
      <xdr:nvPicPr>
        <xdr:cNvPr id="25" name="図 24">
          <a:extLst>
            <a:ext uri="{FF2B5EF4-FFF2-40B4-BE49-F238E27FC236}">
              <a16:creationId xmlns:a16="http://schemas.microsoft.com/office/drawing/2014/main" id="{02D96B43-B48E-D51E-5A3D-F56CA2D9A3E4}"/>
            </a:ext>
          </a:extLst>
        </xdr:cNvPr>
        <xdr:cNvPicPr>
          <a:picLocks noChangeAspect="1"/>
        </xdr:cNvPicPr>
      </xdr:nvPicPr>
      <xdr:blipFill>
        <a:blip xmlns:r="http://schemas.openxmlformats.org/officeDocument/2006/relationships" r:embed="rId16"/>
        <a:stretch>
          <a:fillRect/>
        </a:stretch>
      </xdr:blipFill>
      <xdr:spPr>
        <a:xfrm>
          <a:off x="504825" y="70942200"/>
          <a:ext cx="11046863" cy="4403495"/>
        </a:xfrm>
        <a:prstGeom prst="rect">
          <a:avLst/>
        </a:prstGeom>
      </xdr:spPr>
    </xdr:pic>
    <xdr:clientData/>
  </xdr:twoCellAnchor>
  <xdr:twoCellAnchor editAs="oneCell">
    <xdr:from>
      <xdr:col>1</xdr:col>
      <xdr:colOff>0</xdr:colOff>
      <xdr:row>418</xdr:row>
      <xdr:rowOff>0</xdr:rowOff>
    </xdr:from>
    <xdr:to>
      <xdr:col>18</xdr:col>
      <xdr:colOff>588413</xdr:colOff>
      <xdr:row>442</xdr:row>
      <xdr:rowOff>60095</xdr:rowOff>
    </xdr:to>
    <xdr:pic>
      <xdr:nvPicPr>
        <xdr:cNvPr id="27" name="図 26">
          <a:extLst>
            <a:ext uri="{FF2B5EF4-FFF2-40B4-BE49-F238E27FC236}">
              <a16:creationId xmlns:a16="http://schemas.microsoft.com/office/drawing/2014/main" id="{85110844-3C56-5C54-7FD4-40CAB59329D9}"/>
            </a:ext>
          </a:extLst>
        </xdr:cNvPr>
        <xdr:cNvPicPr>
          <a:picLocks noChangeAspect="1"/>
        </xdr:cNvPicPr>
      </xdr:nvPicPr>
      <xdr:blipFill>
        <a:blip xmlns:r="http://schemas.openxmlformats.org/officeDocument/2006/relationships" r:embed="rId17"/>
        <a:stretch>
          <a:fillRect/>
        </a:stretch>
      </xdr:blipFill>
      <xdr:spPr>
        <a:xfrm>
          <a:off x="504825" y="75647550"/>
          <a:ext cx="11046863" cy="4403495"/>
        </a:xfrm>
        <a:prstGeom prst="rect">
          <a:avLst/>
        </a:prstGeom>
      </xdr:spPr>
    </xdr:pic>
    <xdr:clientData/>
  </xdr:twoCellAnchor>
  <xdr:twoCellAnchor editAs="oneCell">
    <xdr:from>
      <xdr:col>1</xdr:col>
      <xdr:colOff>0</xdr:colOff>
      <xdr:row>444</xdr:row>
      <xdr:rowOff>0</xdr:rowOff>
    </xdr:from>
    <xdr:to>
      <xdr:col>18</xdr:col>
      <xdr:colOff>588413</xdr:colOff>
      <xdr:row>468</xdr:row>
      <xdr:rowOff>60095</xdr:rowOff>
    </xdr:to>
    <xdr:pic>
      <xdr:nvPicPr>
        <xdr:cNvPr id="26" name="図 25">
          <a:extLst>
            <a:ext uri="{FF2B5EF4-FFF2-40B4-BE49-F238E27FC236}">
              <a16:creationId xmlns:a16="http://schemas.microsoft.com/office/drawing/2014/main" id="{AFC9361B-6F0F-D5E4-D3E9-070B6C3960C3}"/>
            </a:ext>
          </a:extLst>
        </xdr:cNvPr>
        <xdr:cNvPicPr>
          <a:picLocks noChangeAspect="1"/>
        </xdr:cNvPicPr>
      </xdr:nvPicPr>
      <xdr:blipFill>
        <a:blip xmlns:r="http://schemas.openxmlformats.org/officeDocument/2006/relationships" r:embed="rId18"/>
        <a:stretch>
          <a:fillRect/>
        </a:stretch>
      </xdr:blipFill>
      <xdr:spPr>
        <a:xfrm>
          <a:off x="504825" y="80352900"/>
          <a:ext cx="11046863" cy="4403495"/>
        </a:xfrm>
        <a:prstGeom prst="rect">
          <a:avLst/>
        </a:prstGeom>
      </xdr:spPr>
    </xdr:pic>
    <xdr:clientData/>
  </xdr:twoCellAnchor>
  <xdr:twoCellAnchor editAs="oneCell">
    <xdr:from>
      <xdr:col>1</xdr:col>
      <xdr:colOff>0</xdr:colOff>
      <xdr:row>470</xdr:row>
      <xdr:rowOff>0</xdr:rowOff>
    </xdr:from>
    <xdr:to>
      <xdr:col>18</xdr:col>
      <xdr:colOff>588413</xdr:colOff>
      <xdr:row>494</xdr:row>
      <xdr:rowOff>60095</xdr:rowOff>
    </xdr:to>
    <xdr:pic>
      <xdr:nvPicPr>
        <xdr:cNvPr id="28" name="図 27">
          <a:extLst>
            <a:ext uri="{FF2B5EF4-FFF2-40B4-BE49-F238E27FC236}">
              <a16:creationId xmlns:a16="http://schemas.microsoft.com/office/drawing/2014/main" id="{7F9D8B69-A1AC-F8E2-0C3D-DFF0F91FDE08}"/>
            </a:ext>
          </a:extLst>
        </xdr:cNvPr>
        <xdr:cNvPicPr>
          <a:picLocks noChangeAspect="1"/>
        </xdr:cNvPicPr>
      </xdr:nvPicPr>
      <xdr:blipFill>
        <a:blip xmlns:r="http://schemas.openxmlformats.org/officeDocument/2006/relationships" r:embed="rId19"/>
        <a:stretch>
          <a:fillRect/>
        </a:stretch>
      </xdr:blipFill>
      <xdr:spPr>
        <a:xfrm>
          <a:off x="504825" y="85058250"/>
          <a:ext cx="11046863" cy="4403495"/>
        </a:xfrm>
        <a:prstGeom prst="rect">
          <a:avLst/>
        </a:prstGeom>
      </xdr:spPr>
    </xdr:pic>
    <xdr:clientData/>
  </xdr:twoCellAnchor>
  <xdr:twoCellAnchor editAs="oneCell">
    <xdr:from>
      <xdr:col>1</xdr:col>
      <xdr:colOff>0</xdr:colOff>
      <xdr:row>496</xdr:row>
      <xdr:rowOff>0</xdr:rowOff>
    </xdr:from>
    <xdr:to>
      <xdr:col>18</xdr:col>
      <xdr:colOff>588413</xdr:colOff>
      <xdr:row>520</xdr:row>
      <xdr:rowOff>60095</xdr:rowOff>
    </xdr:to>
    <xdr:pic>
      <xdr:nvPicPr>
        <xdr:cNvPr id="29" name="図 28">
          <a:extLst>
            <a:ext uri="{FF2B5EF4-FFF2-40B4-BE49-F238E27FC236}">
              <a16:creationId xmlns:a16="http://schemas.microsoft.com/office/drawing/2014/main" id="{A74F40D6-CE34-B0EA-8880-79150C9E6183}"/>
            </a:ext>
          </a:extLst>
        </xdr:cNvPr>
        <xdr:cNvPicPr>
          <a:picLocks noChangeAspect="1"/>
        </xdr:cNvPicPr>
      </xdr:nvPicPr>
      <xdr:blipFill>
        <a:blip xmlns:r="http://schemas.openxmlformats.org/officeDocument/2006/relationships" r:embed="rId20"/>
        <a:stretch>
          <a:fillRect/>
        </a:stretch>
      </xdr:blipFill>
      <xdr:spPr>
        <a:xfrm>
          <a:off x="504825" y="89763600"/>
          <a:ext cx="11046863" cy="4403495"/>
        </a:xfrm>
        <a:prstGeom prst="rect">
          <a:avLst/>
        </a:prstGeom>
      </xdr:spPr>
    </xdr:pic>
    <xdr:clientData/>
  </xdr:twoCellAnchor>
  <xdr:twoCellAnchor editAs="oneCell">
    <xdr:from>
      <xdr:col>1</xdr:col>
      <xdr:colOff>0</xdr:colOff>
      <xdr:row>522</xdr:row>
      <xdr:rowOff>0</xdr:rowOff>
    </xdr:from>
    <xdr:to>
      <xdr:col>18</xdr:col>
      <xdr:colOff>588413</xdr:colOff>
      <xdr:row>546</xdr:row>
      <xdr:rowOff>60095</xdr:rowOff>
    </xdr:to>
    <xdr:pic>
      <xdr:nvPicPr>
        <xdr:cNvPr id="30" name="図 29">
          <a:extLst>
            <a:ext uri="{FF2B5EF4-FFF2-40B4-BE49-F238E27FC236}">
              <a16:creationId xmlns:a16="http://schemas.microsoft.com/office/drawing/2014/main" id="{34C2EA44-F2BF-1A68-0CFB-535981E584D0}"/>
            </a:ext>
          </a:extLst>
        </xdr:cNvPr>
        <xdr:cNvPicPr>
          <a:picLocks noChangeAspect="1"/>
        </xdr:cNvPicPr>
      </xdr:nvPicPr>
      <xdr:blipFill>
        <a:blip xmlns:r="http://schemas.openxmlformats.org/officeDocument/2006/relationships" r:embed="rId21"/>
        <a:stretch>
          <a:fillRect/>
        </a:stretch>
      </xdr:blipFill>
      <xdr:spPr>
        <a:xfrm>
          <a:off x="504825" y="94468950"/>
          <a:ext cx="11046863" cy="4403495"/>
        </a:xfrm>
        <a:prstGeom prst="rect">
          <a:avLst/>
        </a:prstGeom>
      </xdr:spPr>
    </xdr:pic>
    <xdr:clientData/>
  </xdr:twoCellAnchor>
  <xdr:twoCellAnchor editAs="oneCell">
    <xdr:from>
      <xdr:col>1</xdr:col>
      <xdr:colOff>0</xdr:colOff>
      <xdr:row>548</xdr:row>
      <xdr:rowOff>0</xdr:rowOff>
    </xdr:from>
    <xdr:to>
      <xdr:col>18</xdr:col>
      <xdr:colOff>591338</xdr:colOff>
      <xdr:row>572</xdr:row>
      <xdr:rowOff>61261</xdr:rowOff>
    </xdr:to>
    <xdr:pic>
      <xdr:nvPicPr>
        <xdr:cNvPr id="31" name="図 30">
          <a:extLst>
            <a:ext uri="{FF2B5EF4-FFF2-40B4-BE49-F238E27FC236}">
              <a16:creationId xmlns:a16="http://schemas.microsoft.com/office/drawing/2014/main" id="{3C093ACE-1C4C-FE12-94F7-4325FD3B7876}"/>
            </a:ext>
          </a:extLst>
        </xdr:cNvPr>
        <xdr:cNvPicPr>
          <a:picLocks noChangeAspect="1"/>
        </xdr:cNvPicPr>
      </xdr:nvPicPr>
      <xdr:blipFill>
        <a:blip xmlns:r="http://schemas.openxmlformats.org/officeDocument/2006/relationships" r:embed="rId22"/>
        <a:stretch>
          <a:fillRect/>
        </a:stretch>
      </xdr:blipFill>
      <xdr:spPr>
        <a:xfrm>
          <a:off x="504825" y="99174300"/>
          <a:ext cx="11049788" cy="4404661"/>
        </a:xfrm>
        <a:prstGeom prst="rect">
          <a:avLst/>
        </a:prstGeom>
      </xdr:spPr>
    </xdr:pic>
    <xdr:clientData/>
  </xdr:twoCellAnchor>
  <xdr:twoCellAnchor editAs="oneCell">
    <xdr:from>
      <xdr:col>1</xdr:col>
      <xdr:colOff>0</xdr:colOff>
      <xdr:row>574</xdr:row>
      <xdr:rowOff>0</xdr:rowOff>
    </xdr:from>
    <xdr:to>
      <xdr:col>18</xdr:col>
      <xdr:colOff>588413</xdr:colOff>
      <xdr:row>598</xdr:row>
      <xdr:rowOff>60095</xdr:rowOff>
    </xdr:to>
    <xdr:pic>
      <xdr:nvPicPr>
        <xdr:cNvPr id="32" name="図 31">
          <a:extLst>
            <a:ext uri="{FF2B5EF4-FFF2-40B4-BE49-F238E27FC236}">
              <a16:creationId xmlns:a16="http://schemas.microsoft.com/office/drawing/2014/main" id="{DE16FF46-7A43-215F-E44E-5F1946ADC2F2}"/>
            </a:ext>
          </a:extLst>
        </xdr:cNvPr>
        <xdr:cNvPicPr>
          <a:picLocks noChangeAspect="1"/>
        </xdr:cNvPicPr>
      </xdr:nvPicPr>
      <xdr:blipFill>
        <a:blip xmlns:r="http://schemas.openxmlformats.org/officeDocument/2006/relationships" r:embed="rId23"/>
        <a:stretch>
          <a:fillRect/>
        </a:stretch>
      </xdr:blipFill>
      <xdr:spPr>
        <a:xfrm>
          <a:off x="504825" y="103879650"/>
          <a:ext cx="11046863" cy="4403495"/>
        </a:xfrm>
        <a:prstGeom prst="rect">
          <a:avLst/>
        </a:prstGeom>
      </xdr:spPr>
    </xdr:pic>
    <xdr:clientData/>
  </xdr:twoCellAnchor>
  <xdr:twoCellAnchor editAs="oneCell">
    <xdr:from>
      <xdr:col>1</xdr:col>
      <xdr:colOff>0</xdr:colOff>
      <xdr:row>600</xdr:row>
      <xdr:rowOff>0</xdr:rowOff>
    </xdr:from>
    <xdr:to>
      <xdr:col>18</xdr:col>
      <xdr:colOff>588413</xdr:colOff>
      <xdr:row>624</xdr:row>
      <xdr:rowOff>60095</xdr:rowOff>
    </xdr:to>
    <xdr:pic>
      <xdr:nvPicPr>
        <xdr:cNvPr id="33" name="図 32">
          <a:extLst>
            <a:ext uri="{FF2B5EF4-FFF2-40B4-BE49-F238E27FC236}">
              <a16:creationId xmlns:a16="http://schemas.microsoft.com/office/drawing/2014/main" id="{9E74030C-61F7-EE5E-BB8D-25E61CFB4451}"/>
            </a:ext>
          </a:extLst>
        </xdr:cNvPr>
        <xdr:cNvPicPr>
          <a:picLocks noChangeAspect="1"/>
        </xdr:cNvPicPr>
      </xdr:nvPicPr>
      <xdr:blipFill>
        <a:blip xmlns:r="http://schemas.openxmlformats.org/officeDocument/2006/relationships" r:embed="rId24"/>
        <a:stretch>
          <a:fillRect/>
        </a:stretch>
      </xdr:blipFill>
      <xdr:spPr>
        <a:xfrm>
          <a:off x="504825" y="108585000"/>
          <a:ext cx="11046863" cy="440349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64"/>
  <sheetViews>
    <sheetView zoomScale="70" zoomScaleNormal="70" workbookViewId="0">
      <pane xSplit="1" ySplit="7" topLeftCell="E8" activePane="bottomRight" state="frozen"/>
      <selection pane="topRight" activeCell="B1" sqref="B1"/>
      <selection pane="bottomLeft" activeCell="A8" sqref="A8"/>
      <selection pane="bottomRight" activeCell="U1" sqref="U1"/>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 min="18" max="18" width="9" customWidth="1"/>
    <col min="19" max="20" width="9.25" bestFit="1" customWidth="1"/>
  </cols>
  <sheetData>
    <row r="1" spans="1:29" x14ac:dyDescent="0.4">
      <c r="A1" s="1" t="s">
        <v>7</v>
      </c>
      <c r="C1" t="s">
        <v>69</v>
      </c>
      <c r="I1">
        <v>8</v>
      </c>
    </row>
    <row r="2" spans="1:29" x14ac:dyDescent="0.4">
      <c r="A2" s="1" t="s">
        <v>8</v>
      </c>
      <c r="C2" t="s">
        <v>36</v>
      </c>
    </row>
    <row r="3" spans="1:29" x14ac:dyDescent="0.4">
      <c r="A3" s="1" t="s">
        <v>10</v>
      </c>
      <c r="C3" s="24">
        <v>100000</v>
      </c>
    </row>
    <row r="4" spans="1:29" x14ac:dyDescent="0.4">
      <c r="A4" s="1" t="s">
        <v>11</v>
      </c>
      <c r="C4" s="24" t="s">
        <v>13</v>
      </c>
    </row>
    <row r="5" spans="1:29" ht="19.5" thickBot="1" x14ac:dyDescent="0.45">
      <c r="A5" s="1" t="s">
        <v>12</v>
      </c>
      <c r="C5" s="24" t="s">
        <v>34</v>
      </c>
    </row>
    <row r="6" spans="1:29" ht="19.5" thickBot="1" x14ac:dyDescent="0.45">
      <c r="A6" s="19" t="s">
        <v>0</v>
      </c>
      <c r="B6" s="19" t="s">
        <v>1</v>
      </c>
      <c r="C6" s="19" t="s">
        <v>1</v>
      </c>
      <c r="D6" s="39" t="s">
        <v>25</v>
      </c>
      <c r="E6" s="20"/>
      <c r="F6" s="21"/>
      <c r="G6" s="166" t="s">
        <v>3</v>
      </c>
      <c r="H6" s="167"/>
      <c r="I6" s="173"/>
      <c r="J6" s="166" t="s">
        <v>23</v>
      </c>
      <c r="K6" s="167"/>
      <c r="L6" s="173"/>
      <c r="M6" s="166" t="s">
        <v>24</v>
      </c>
      <c r="N6" s="167"/>
      <c r="O6" s="173"/>
      <c r="P6" s="165" t="s">
        <v>37</v>
      </c>
      <c r="Q6" s="165"/>
      <c r="R6" s="106">
        <v>1.27</v>
      </c>
      <c r="S6" s="106">
        <v>1.5</v>
      </c>
      <c r="T6" s="106">
        <v>2</v>
      </c>
      <c r="U6" s="71" t="s">
        <v>67</v>
      </c>
    </row>
    <row r="7" spans="1:29" ht="19.5" thickBot="1" x14ac:dyDescent="0.45">
      <c r="A7" s="22"/>
      <c r="B7" s="22" t="s">
        <v>2</v>
      </c>
      <c r="C7" s="54" t="s">
        <v>29</v>
      </c>
      <c r="D7" s="9">
        <v>1.27</v>
      </c>
      <c r="E7" s="10">
        <v>1.5</v>
      </c>
      <c r="F7" s="11">
        <v>2</v>
      </c>
      <c r="G7" s="9">
        <v>1.27</v>
      </c>
      <c r="H7" s="10">
        <v>1.5</v>
      </c>
      <c r="I7" s="11">
        <v>2</v>
      </c>
      <c r="J7" s="9">
        <v>1.27</v>
      </c>
      <c r="K7" s="10">
        <v>1.5</v>
      </c>
      <c r="L7" s="11">
        <v>2</v>
      </c>
      <c r="M7" s="9">
        <v>1.27</v>
      </c>
      <c r="N7" s="10">
        <v>1.5</v>
      </c>
      <c r="O7" s="11">
        <v>2</v>
      </c>
      <c r="P7" s="57" t="s">
        <v>38</v>
      </c>
      <c r="Q7" s="57" t="s">
        <v>39</v>
      </c>
      <c r="R7" s="75" t="s">
        <v>40</v>
      </c>
      <c r="S7" s="75" t="s">
        <v>40</v>
      </c>
      <c r="T7" s="75" t="s">
        <v>40</v>
      </c>
      <c r="U7" s="73" t="s">
        <v>68</v>
      </c>
    </row>
    <row r="8" spans="1:29" ht="19.5" thickBot="1" x14ac:dyDescent="0.45">
      <c r="A8" s="23" t="s">
        <v>9</v>
      </c>
      <c r="B8" s="101">
        <v>43466</v>
      </c>
      <c r="C8" s="40"/>
      <c r="D8" s="13"/>
      <c r="E8" s="12"/>
      <c r="F8" s="14"/>
      <c r="G8" s="15">
        <f>C3</f>
        <v>100000</v>
      </c>
      <c r="H8" s="16">
        <f>C3</f>
        <v>100000</v>
      </c>
      <c r="I8" s="17">
        <f>C3</f>
        <v>100000</v>
      </c>
      <c r="J8" s="170" t="s">
        <v>23</v>
      </c>
      <c r="K8" s="171"/>
      <c r="L8" s="172"/>
      <c r="M8" s="170"/>
      <c r="N8" s="171"/>
      <c r="O8" s="172"/>
      <c r="P8" s="8"/>
      <c r="Q8" s="8"/>
      <c r="R8" s="73"/>
      <c r="S8" s="73"/>
      <c r="T8" s="73"/>
      <c r="U8" s="74"/>
    </row>
    <row r="9" spans="1:29" x14ac:dyDescent="0.4">
      <c r="A9" s="5">
        <v>1</v>
      </c>
      <c r="B9" s="122">
        <v>43503</v>
      </c>
      <c r="C9" s="41">
        <v>1</v>
      </c>
      <c r="D9" s="45">
        <v>1.27</v>
      </c>
      <c r="E9" s="46">
        <v>1.5</v>
      </c>
      <c r="F9" s="47">
        <v>2</v>
      </c>
      <c r="G9" s="18">
        <f>IF(D9="","",G8+M9)</f>
        <v>103810</v>
      </c>
      <c r="H9" s="18">
        <f>IF(E9="","",H8+N9)</f>
        <v>104500</v>
      </c>
      <c r="I9" s="18">
        <f>IF(F9="","",I8+O9)</f>
        <v>106000</v>
      </c>
      <c r="J9" s="32">
        <f t="shared" ref="J9:L12" si="0">IF(G8="","",G8*0.03)</f>
        <v>3000</v>
      </c>
      <c r="K9" s="33">
        <f t="shared" si="0"/>
        <v>3000</v>
      </c>
      <c r="L9" s="34">
        <f t="shared" si="0"/>
        <v>3000</v>
      </c>
      <c r="M9" s="32">
        <f t="shared" ref="M9:O12" si="1">IF(D9="","",J9*D9)</f>
        <v>3810</v>
      </c>
      <c r="N9" s="33">
        <f t="shared" si="1"/>
        <v>4500</v>
      </c>
      <c r="O9" s="34">
        <f t="shared" si="1"/>
        <v>6000</v>
      </c>
      <c r="P9" s="72">
        <v>1</v>
      </c>
      <c r="Q9" s="72">
        <v>0</v>
      </c>
      <c r="R9" s="79">
        <v>43507</v>
      </c>
      <c r="S9" s="79">
        <v>43508</v>
      </c>
      <c r="T9" s="79">
        <v>43509</v>
      </c>
      <c r="U9" s="73"/>
      <c r="V9" t="s">
        <v>70</v>
      </c>
      <c r="AC9" t="s">
        <v>94</v>
      </c>
    </row>
    <row r="10" spans="1:29" x14ac:dyDescent="0.4">
      <c r="A10" s="5">
        <v>2</v>
      </c>
      <c r="B10" s="123">
        <v>43585</v>
      </c>
      <c r="C10" s="38">
        <v>2</v>
      </c>
      <c r="D10" s="48">
        <v>1.27</v>
      </c>
      <c r="E10" s="49">
        <v>1.5</v>
      </c>
      <c r="F10" s="50">
        <v>2</v>
      </c>
      <c r="G10" s="18">
        <f t="shared" ref="G10:G42" si="2">IF(D10="","",G9+M10)</f>
        <v>107765.16099999999</v>
      </c>
      <c r="H10" s="18">
        <f t="shared" ref="H10:H42" si="3">IF(E10="","",H9+N10)</f>
        <v>109202.5</v>
      </c>
      <c r="I10" s="18">
        <f t="shared" ref="I10:I42" si="4">IF(F10="","",I9+O10)</f>
        <v>112360</v>
      </c>
      <c r="J10" s="35">
        <f t="shared" si="0"/>
        <v>3114.2999999999997</v>
      </c>
      <c r="K10" s="36">
        <f t="shared" si="0"/>
        <v>3135</v>
      </c>
      <c r="L10" s="37">
        <f t="shared" si="0"/>
        <v>3180</v>
      </c>
      <c r="M10" s="35">
        <f t="shared" si="1"/>
        <v>3955.1609999999996</v>
      </c>
      <c r="N10" s="36">
        <f t="shared" si="1"/>
        <v>4702.5</v>
      </c>
      <c r="O10" s="37">
        <f t="shared" si="1"/>
        <v>6360</v>
      </c>
      <c r="P10" s="72">
        <v>1</v>
      </c>
      <c r="Q10" s="72">
        <v>1</v>
      </c>
      <c r="R10" s="123">
        <v>43591</v>
      </c>
      <c r="S10" s="123">
        <v>43591</v>
      </c>
      <c r="T10" s="123">
        <v>43591</v>
      </c>
      <c r="U10" s="73"/>
      <c r="V10" t="s">
        <v>98</v>
      </c>
    </row>
    <row r="11" spans="1:29" x14ac:dyDescent="0.4">
      <c r="A11" s="5">
        <v>3</v>
      </c>
      <c r="B11" s="123">
        <v>43616</v>
      </c>
      <c r="C11" s="38">
        <v>2</v>
      </c>
      <c r="D11" s="48">
        <v>1.27</v>
      </c>
      <c r="E11" s="49">
        <v>1.5</v>
      </c>
      <c r="F11" s="50">
        <v>2</v>
      </c>
      <c r="G11" s="18">
        <f t="shared" si="2"/>
        <v>111871.01363409999</v>
      </c>
      <c r="H11" s="18">
        <f t="shared" si="3"/>
        <v>114116.6125</v>
      </c>
      <c r="I11" s="18">
        <f t="shared" si="4"/>
        <v>119101.6</v>
      </c>
      <c r="J11" s="35">
        <f t="shared" si="0"/>
        <v>3232.9548299999997</v>
      </c>
      <c r="K11" s="36">
        <f t="shared" si="0"/>
        <v>3276.0749999999998</v>
      </c>
      <c r="L11" s="37">
        <f t="shared" si="0"/>
        <v>3370.7999999999997</v>
      </c>
      <c r="M11" s="35">
        <f t="shared" si="1"/>
        <v>4105.8526340999997</v>
      </c>
      <c r="N11" s="36">
        <f t="shared" si="1"/>
        <v>4914.1124999999993</v>
      </c>
      <c r="O11" s="37">
        <f t="shared" si="1"/>
        <v>6741.5999999999995</v>
      </c>
      <c r="P11" s="72">
        <v>1</v>
      </c>
      <c r="Q11" s="72">
        <v>1</v>
      </c>
      <c r="R11" s="123">
        <v>43616</v>
      </c>
      <c r="S11" s="123">
        <v>43616</v>
      </c>
      <c r="T11" s="123">
        <v>43616</v>
      </c>
      <c r="U11" s="73"/>
      <c r="V11" t="s">
        <v>71</v>
      </c>
      <c r="AC11" t="s">
        <v>95</v>
      </c>
    </row>
    <row r="12" spans="1:29" x14ac:dyDescent="0.4">
      <c r="A12" s="5">
        <v>4</v>
      </c>
      <c r="B12" s="123">
        <v>43628</v>
      </c>
      <c r="C12" s="38">
        <v>2</v>
      </c>
      <c r="D12" s="48">
        <v>1.27</v>
      </c>
      <c r="E12" s="49">
        <v>1.5</v>
      </c>
      <c r="F12" s="50">
        <v>2</v>
      </c>
      <c r="G12" s="18">
        <f t="shared" si="2"/>
        <v>116133.29925355921</v>
      </c>
      <c r="H12" s="18">
        <f t="shared" si="3"/>
        <v>119251.8600625</v>
      </c>
      <c r="I12" s="18">
        <f t="shared" si="4"/>
        <v>126247.69600000001</v>
      </c>
      <c r="J12" s="35">
        <f t="shared" si="0"/>
        <v>3356.1304090229996</v>
      </c>
      <c r="K12" s="36">
        <f t="shared" si="0"/>
        <v>3423.4983750000001</v>
      </c>
      <c r="L12" s="37">
        <f t="shared" si="0"/>
        <v>3573.0480000000002</v>
      </c>
      <c r="M12" s="35">
        <f t="shared" si="1"/>
        <v>4262.2856194592096</v>
      </c>
      <c r="N12" s="36">
        <f t="shared" si="1"/>
        <v>5135.2475625000006</v>
      </c>
      <c r="O12" s="37">
        <f t="shared" si="1"/>
        <v>7146.0960000000005</v>
      </c>
      <c r="P12" s="72">
        <v>1</v>
      </c>
      <c r="Q12" s="72">
        <v>0</v>
      </c>
      <c r="R12" s="123">
        <v>43636</v>
      </c>
      <c r="S12" s="123">
        <v>43636</v>
      </c>
      <c r="T12" s="123">
        <v>43636</v>
      </c>
      <c r="U12" s="73"/>
      <c r="V12" t="s">
        <v>72</v>
      </c>
      <c r="AC12" t="s">
        <v>95</v>
      </c>
    </row>
    <row r="13" spans="1:29" x14ac:dyDescent="0.4">
      <c r="A13" s="5">
        <v>5</v>
      </c>
      <c r="B13" s="123">
        <v>43644</v>
      </c>
      <c r="C13" s="38">
        <v>2</v>
      </c>
      <c r="D13" s="48">
        <v>-1</v>
      </c>
      <c r="E13" s="49">
        <v>-1</v>
      </c>
      <c r="F13" s="50">
        <v>-1</v>
      </c>
      <c r="G13" s="18">
        <f t="shared" si="2"/>
        <v>112649.30027595242</v>
      </c>
      <c r="H13" s="18">
        <f t="shared" si="3"/>
        <v>115674.30426062499</v>
      </c>
      <c r="I13" s="18">
        <f t="shared" si="4"/>
        <v>122460.26512000001</v>
      </c>
      <c r="J13" s="35">
        <f t="shared" ref="J13:J58" si="5">IF(G12="","",G12*0.03)</f>
        <v>3483.998977606776</v>
      </c>
      <c r="K13" s="36">
        <f t="shared" ref="K13:K58" si="6">IF(H12="","",H12*0.03)</f>
        <v>3577.5558018749998</v>
      </c>
      <c r="L13" s="37">
        <f t="shared" ref="L13:L58" si="7">IF(I12="","",I12*0.03)</f>
        <v>3787.4308800000003</v>
      </c>
      <c r="M13" s="35">
        <f t="shared" ref="M13:M58" si="8">IF(D13="","",J13*D13)</f>
        <v>-3483.998977606776</v>
      </c>
      <c r="N13" s="36">
        <f t="shared" ref="N13:N58" si="9">IF(E13="","",K13*E13)</f>
        <v>-3577.5558018749998</v>
      </c>
      <c r="O13" s="37">
        <f t="shared" ref="O13:O58" si="10">IF(F13="","",L13*F13)</f>
        <v>-3787.4308800000003</v>
      </c>
      <c r="P13" s="72">
        <v>1</v>
      </c>
      <c r="Q13" s="72">
        <v>1</v>
      </c>
      <c r="R13" s="80"/>
      <c r="S13" s="80"/>
      <c r="T13" s="80"/>
      <c r="U13" s="73"/>
      <c r="V13" t="s">
        <v>73</v>
      </c>
    </row>
    <row r="14" spans="1:29" x14ac:dyDescent="0.4">
      <c r="A14" s="5">
        <v>6</v>
      </c>
      <c r="B14" s="123">
        <v>43671</v>
      </c>
      <c r="C14" s="38">
        <v>1</v>
      </c>
      <c r="D14" s="48">
        <v>1.27</v>
      </c>
      <c r="E14" s="49">
        <v>1.5</v>
      </c>
      <c r="F14" s="50">
        <v>2</v>
      </c>
      <c r="G14" s="18">
        <f t="shared" si="2"/>
        <v>116941.23861646622</v>
      </c>
      <c r="H14" s="18">
        <f t="shared" si="3"/>
        <v>120879.64795235312</v>
      </c>
      <c r="I14" s="18">
        <f t="shared" si="4"/>
        <v>129807.88102720001</v>
      </c>
      <c r="J14" s="35">
        <f t="shared" si="5"/>
        <v>3379.4790082785726</v>
      </c>
      <c r="K14" s="36">
        <f t="shared" si="6"/>
        <v>3470.2291278187499</v>
      </c>
      <c r="L14" s="37">
        <f t="shared" si="7"/>
        <v>3673.8079536</v>
      </c>
      <c r="M14" s="35">
        <f t="shared" si="8"/>
        <v>4291.9383405137869</v>
      </c>
      <c r="N14" s="36">
        <f t="shared" si="9"/>
        <v>5205.3436917281251</v>
      </c>
      <c r="O14" s="37">
        <f t="shared" si="10"/>
        <v>7347.6159072</v>
      </c>
      <c r="P14" s="72">
        <v>1</v>
      </c>
      <c r="Q14" s="72">
        <v>1</v>
      </c>
      <c r="R14" s="123">
        <v>43671</v>
      </c>
      <c r="S14" s="123">
        <v>43671</v>
      </c>
      <c r="T14" s="123">
        <v>43671</v>
      </c>
      <c r="U14" s="73"/>
      <c r="V14" t="s">
        <v>92</v>
      </c>
      <c r="AC14" t="s">
        <v>94</v>
      </c>
    </row>
    <row r="15" spans="1:29" x14ac:dyDescent="0.4">
      <c r="A15" s="5">
        <v>7</v>
      </c>
      <c r="B15" s="123">
        <v>43700</v>
      </c>
      <c r="C15" s="38">
        <v>2</v>
      </c>
      <c r="D15" s="48">
        <v>-1</v>
      </c>
      <c r="E15" s="49">
        <v>-1</v>
      </c>
      <c r="F15" s="50">
        <v>-1</v>
      </c>
      <c r="G15" s="18">
        <f t="shared" si="2"/>
        <v>113433.00145797223</v>
      </c>
      <c r="H15" s="18">
        <f t="shared" si="3"/>
        <v>117253.25851378252</v>
      </c>
      <c r="I15" s="18">
        <f t="shared" si="4"/>
        <v>125913.64459638401</v>
      </c>
      <c r="J15" s="35">
        <f t="shared" si="5"/>
        <v>3508.2371584939865</v>
      </c>
      <c r="K15" s="36">
        <f t="shared" si="6"/>
        <v>3626.3894385705935</v>
      </c>
      <c r="L15" s="37">
        <f t="shared" si="7"/>
        <v>3894.2364308160004</v>
      </c>
      <c r="M15" s="35">
        <f t="shared" si="8"/>
        <v>-3508.2371584939865</v>
      </c>
      <c r="N15" s="36">
        <f t="shared" si="9"/>
        <v>-3626.3894385705935</v>
      </c>
      <c r="O15" s="37">
        <f t="shared" si="10"/>
        <v>-3894.2364308160004</v>
      </c>
      <c r="P15" s="72">
        <v>0</v>
      </c>
      <c r="Q15" s="72">
        <v>1</v>
      </c>
      <c r="R15" s="80"/>
      <c r="S15" s="80"/>
      <c r="T15" s="80"/>
      <c r="U15" s="73"/>
      <c r="V15" t="s">
        <v>93</v>
      </c>
      <c r="X15" t="s">
        <v>96</v>
      </c>
    </row>
    <row r="16" spans="1:29" x14ac:dyDescent="0.4">
      <c r="A16" s="5">
        <v>8</v>
      </c>
      <c r="B16" s="123">
        <v>43880</v>
      </c>
      <c r="C16" s="38">
        <v>1</v>
      </c>
      <c r="D16" s="48">
        <v>1.27</v>
      </c>
      <c r="E16" s="49">
        <v>1.5</v>
      </c>
      <c r="F16" s="50">
        <v>2</v>
      </c>
      <c r="G16" s="18">
        <f t="shared" si="2"/>
        <v>117754.79881352097</v>
      </c>
      <c r="H16" s="18">
        <f t="shared" si="3"/>
        <v>122529.65514690273</v>
      </c>
      <c r="I16" s="18">
        <f t="shared" si="4"/>
        <v>133468.46327216705</v>
      </c>
      <c r="J16" s="35">
        <f t="shared" si="5"/>
        <v>3402.990043739167</v>
      </c>
      <c r="K16" s="36">
        <f t="shared" si="6"/>
        <v>3517.5977554134756</v>
      </c>
      <c r="L16" s="37">
        <f t="shared" si="7"/>
        <v>3777.40933789152</v>
      </c>
      <c r="M16" s="35">
        <f t="shared" si="8"/>
        <v>4321.7973555487424</v>
      </c>
      <c r="N16" s="36">
        <f t="shared" si="9"/>
        <v>5276.3966331202137</v>
      </c>
      <c r="O16" s="37">
        <f t="shared" si="10"/>
        <v>7554.8186757830399</v>
      </c>
      <c r="P16" s="72">
        <v>1</v>
      </c>
      <c r="Q16" s="72">
        <v>0</v>
      </c>
      <c r="R16" s="123">
        <v>43880</v>
      </c>
      <c r="S16" s="123">
        <v>43880</v>
      </c>
      <c r="T16" s="123">
        <v>43880</v>
      </c>
      <c r="U16" s="73"/>
      <c r="V16" t="s">
        <v>92</v>
      </c>
      <c r="AC16" t="s">
        <v>94</v>
      </c>
    </row>
    <row r="17" spans="1:29" x14ac:dyDescent="0.4">
      <c r="A17" s="5">
        <v>9</v>
      </c>
      <c r="B17" s="123">
        <v>43922</v>
      </c>
      <c r="C17" s="38">
        <v>2</v>
      </c>
      <c r="D17" s="48">
        <v>-1</v>
      </c>
      <c r="E17" s="49">
        <v>-1</v>
      </c>
      <c r="F17" s="50">
        <v>-1</v>
      </c>
      <c r="G17" s="18">
        <f t="shared" si="2"/>
        <v>114222.15484911535</v>
      </c>
      <c r="H17" s="18">
        <f t="shared" si="3"/>
        <v>118853.76549249564</v>
      </c>
      <c r="I17" s="18">
        <f t="shared" si="4"/>
        <v>129464.40937400203</v>
      </c>
      <c r="J17" s="35">
        <f t="shared" si="5"/>
        <v>3532.643964405629</v>
      </c>
      <c r="K17" s="36">
        <f t="shared" si="6"/>
        <v>3675.8896544070817</v>
      </c>
      <c r="L17" s="37">
        <f t="shared" si="7"/>
        <v>4004.0538981650116</v>
      </c>
      <c r="M17" s="35">
        <f t="shared" si="8"/>
        <v>-3532.643964405629</v>
      </c>
      <c r="N17" s="36">
        <f t="shared" si="9"/>
        <v>-3675.8896544070817</v>
      </c>
      <c r="O17" s="37">
        <f t="shared" si="10"/>
        <v>-4004.0538981650116</v>
      </c>
      <c r="P17" s="72">
        <v>0</v>
      </c>
      <c r="Q17" s="72">
        <v>1</v>
      </c>
      <c r="R17" s="80"/>
      <c r="S17" s="80"/>
      <c r="T17" s="80"/>
      <c r="U17" s="73"/>
      <c r="V17" t="s">
        <v>97</v>
      </c>
    </row>
    <row r="18" spans="1:29" x14ac:dyDescent="0.4">
      <c r="A18" s="5">
        <v>10</v>
      </c>
      <c r="B18" s="123">
        <v>43984</v>
      </c>
      <c r="C18" s="38">
        <v>1</v>
      </c>
      <c r="D18" s="48">
        <v>1.27</v>
      </c>
      <c r="E18" s="49">
        <v>1.5</v>
      </c>
      <c r="F18" s="50">
        <v>2</v>
      </c>
      <c r="G18" s="18">
        <f t="shared" si="2"/>
        <v>118574.01894886665</v>
      </c>
      <c r="H18" s="18">
        <f t="shared" si="3"/>
        <v>124202.18493965795</v>
      </c>
      <c r="I18" s="18">
        <f t="shared" si="4"/>
        <v>137232.27393644216</v>
      </c>
      <c r="J18" s="35">
        <f t="shared" si="5"/>
        <v>3426.6646454734605</v>
      </c>
      <c r="K18" s="36">
        <f t="shared" si="6"/>
        <v>3565.6129647748694</v>
      </c>
      <c r="L18" s="37">
        <f t="shared" si="7"/>
        <v>3883.9322812200608</v>
      </c>
      <c r="M18" s="35">
        <f t="shared" si="8"/>
        <v>4351.8640997512948</v>
      </c>
      <c r="N18" s="36">
        <f t="shared" si="9"/>
        <v>5348.4194471623041</v>
      </c>
      <c r="O18" s="37">
        <f t="shared" si="10"/>
        <v>7767.8645624401215</v>
      </c>
      <c r="P18" s="72">
        <v>1</v>
      </c>
      <c r="Q18" s="72">
        <v>1</v>
      </c>
      <c r="R18" s="123">
        <v>43985</v>
      </c>
      <c r="S18" s="123">
        <v>43986</v>
      </c>
      <c r="T18" s="123">
        <v>43987</v>
      </c>
      <c r="U18" s="73"/>
      <c r="V18" t="s">
        <v>99</v>
      </c>
      <c r="AC18" t="s">
        <v>94</v>
      </c>
    </row>
    <row r="19" spans="1:29" x14ac:dyDescent="0.4">
      <c r="A19" s="5">
        <v>11</v>
      </c>
      <c r="B19" s="123">
        <v>44125</v>
      </c>
      <c r="C19" s="38">
        <v>2</v>
      </c>
      <c r="D19" s="48">
        <v>1.27</v>
      </c>
      <c r="E19" s="49">
        <v>1.5</v>
      </c>
      <c r="F19" s="50">
        <v>2</v>
      </c>
      <c r="G19" s="18">
        <f t="shared" si="2"/>
        <v>123091.68907081847</v>
      </c>
      <c r="H19" s="18">
        <f t="shared" si="3"/>
        <v>129791.28326194256</v>
      </c>
      <c r="I19" s="18">
        <f t="shared" si="4"/>
        <v>145466.2103726287</v>
      </c>
      <c r="J19" s="35">
        <f t="shared" si="5"/>
        <v>3557.2205684659993</v>
      </c>
      <c r="K19" s="36">
        <f t="shared" si="6"/>
        <v>3726.0655481897384</v>
      </c>
      <c r="L19" s="37">
        <f t="shared" si="7"/>
        <v>4116.968218093265</v>
      </c>
      <c r="M19" s="35">
        <f t="shared" si="8"/>
        <v>4517.6701219518191</v>
      </c>
      <c r="N19" s="36">
        <f t="shared" si="9"/>
        <v>5589.098322284608</v>
      </c>
      <c r="O19" s="37">
        <f t="shared" si="10"/>
        <v>8233.93643618653</v>
      </c>
      <c r="P19" s="72">
        <v>1</v>
      </c>
      <c r="Q19" s="72">
        <v>1</v>
      </c>
      <c r="R19" s="123">
        <v>44125</v>
      </c>
      <c r="S19" s="123">
        <v>44125</v>
      </c>
      <c r="T19" s="123">
        <v>44125</v>
      </c>
      <c r="U19" s="73"/>
      <c r="V19" t="s">
        <v>101</v>
      </c>
    </row>
    <row r="20" spans="1:29" x14ac:dyDescent="0.4">
      <c r="A20" s="5">
        <v>12</v>
      </c>
      <c r="B20" s="123">
        <v>44140</v>
      </c>
      <c r="C20" s="38">
        <v>2</v>
      </c>
      <c r="D20" s="48">
        <v>-1</v>
      </c>
      <c r="E20" s="49">
        <v>-1</v>
      </c>
      <c r="F20" s="50">
        <v>-1</v>
      </c>
      <c r="G20" s="18">
        <f t="shared" si="2"/>
        <v>119398.93839869391</v>
      </c>
      <c r="H20" s="18">
        <f t="shared" si="3"/>
        <v>125897.54476408429</v>
      </c>
      <c r="I20" s="18">
        <f t="shared" si="4"/>
        <v>141102.22406144984</v>
      </c>
      <c r="J20" s="35">
        <f t="shared" si="5"/>
        <v>3692.7506721245536</v>
      </c>
      <c r="K20" s="36">
        <f t="shared" si="6"/>
        <v>3893.7384978582768</v>
      </c>
      <c r="L20" s="37">
        <f t="shared" si="7"/>
        <v>4363.9863111788609</v>
      </c>
      <c r="M20" s="35">
        <f t="shared" si="8"/>
        <v>-3692.7506721245536</v>
      </c>
      <c r="N20" s="36">
        <f t="shared" si="9"/>
        <v>-3893.7384978582768</v>
      </c>
      <c r="O20" s="37">
        <f t="shared" si="10"/>
        <v>-4363.9863111788609</v>
      </c>
      <c r="P20" s="72">
        <v>1</v>
      </c>
      <c r="Q20" s="72">
        <v>1</v>
      </c>
      <c r="R20" s="80"/>
      <c r="S20" s="80"/>
      <c r="T20" s="80"/>
      <c r="U20" s="73"/>
      <c r="V20" t="s">
        <v>102</v>
      </c>
    </row>
    <row r="21" spans="1:29" x14ac:dyDescent="0.4">
      <c r="A21" s="5">
        <v>13</v>
      </c>
      <c r="B21" s="123">
        <v>44368</v>
      </c>
      <c r="C21" s="38">
        <v>1</v>
      </c>
      <c r="D21" s="48">
        <v>1.27</v>
      </c>
      <c r="E21" s="49">
        <v>1.5</v>
      </c>
      <c r="F21" s="50">
        <v>2</v>
      </c>
      <c r="G21" s="18">
        <f t="shared" si="2"/>
        <v>123948.03795168415</v>
      </c>
      <c r="H21" s="18">
        <f t="shared" si="3"/>
        <v>131562.93427846808</v>
      </c>
      <c r="I21" s="18">
        <f t="shared" si="4"/>
        <v>149568.35750513684</v>
      </c>
      <c r="J21" s="35">
        <f t="shared" si="5"/>
        <v>3581.9681519608171</v>
      </c>
      <c r="K21" s="36">
        <f t="shared" si="6"/>
        <v>3776.9263429225284</v>
      </c>
      <c r="L21" s="37">
        <f t="shared" si="7"/>
        <v>4233.0667218434955</v>
      </c>
      <c r="M21" s="35">
        <f t="shared" si="8"/>
        <v>4549.0995529902375</v>
      </c>
      <c r="N21" s="36">
        <f t="shared" si="9"/>
        <v>5665.3895143837926</v>
      </c>
      <c r="O21" s="37">
        <f t="shared" si="10"/>
        <v>8466.1334436869911</v>
      </c>
      <c r="P21" s="72">
        <v>1</v>
      </c>
      <c r="Q21" s="72">
        <v>1</v>
      </c>
      <c r="R21" s="123">
        <v>44378</v>
      </c>
      <c r="S21" s="123">
        <v>44378</v>
      </c>
      <c r="T21" s="123">
        <v>44379</v>
      </c>
      <c r="U21" s="73"/>
      <c r="V21" t="s">
        <v>103</v>
      </c>
      <c r="AC21" t="s">
        <v>94</v>
      </c>
    </row>
    <row r="22" spans="1:29" x14ac:dyDescent="0.4">
      <c r="A22" s="5">
        <v>14</v>
      </c>
      <c r="B22" s="123">
        <v>44406</v>
      </c>
      <c r="C22" s="38">
        <v>2</v>
      </c>
      <c r="D22" s="48">
        <v>1.27</v>
      </c>
      <c r="E22" s="49">
        <v>1.5</v>
      </c>
      <c r="F22" s="50">
        <v>-1</v>
      </c>
      <c r="G22" s="18">
        <f t="shared" si="2"/>
        <v>128670.45819764331</v>
      </c>
      <c r="H22" s="18">
        <f t="shared" si="3"/>
        <v>137483.26632099913</v>
      </c>
      <c r="I22" s="18">
        <f t="shared" si="4"/>
        <v>145081.30677998273</v>
      </c>
      <c r="J22" s="35">
        <f t="shared" si="5"/>
        <v>3718.4411385505246</v>
      </c>
      <c r="K22" s="36">
        <f t="shared" si="6"/>
        <v>3946.888028354042</v>
      </c>
      <c r="L22" s="37">
        <f t="shared" si="7"/>
        <v>4487.0507251541048</v>
      </c>
      <c r="M22" s="35">
        <f t="shared" si="8"/>
        <v>4722.4202459591661</v>
      </c>
      <c r="N22" s="36">
        <f t="shared" si="9"/>
        <v>5920.3320425310631</v>
      </c>
      <c r="O22" s="37">
        <f t="shared" si="10"/>
        <v>-4487.0507251541048</v>
      </c>
      <c r="P22" s="72">
        <v>1</v>
      </c>
      <c r="Q22" s="72">
        <v>1</v>
      </c>
      <c r="R22" s="123">
        <v>44412</v>
      </c>
      <c r="S22" s="123">
        <v>44412</v>
      </c>
      <c r="T22" s="80"/>
      <c r="U22" s="73"/>
      <c r="V22" t="s">
        <v>104</v>
      </c>
      <c r="AC22" t="s">
        <v>95</v>
      </c>
    </row>
    <row r="23" spans="1:29" x14ac:dyDescent="0.4">
      <c r="A23" s="5">
        <v>15</v>
      </c>
      <c r="B23" s="123">
        <v>44440</v>
      </c>
      <c r="C23" s="38">
        <v>1</v>
      </c>
      <c r="D23" s="48">
        <v>-1</v>
      </c>
      <c r="E23" s="49">
        <v>-1</v>
      </c>
      <c r="F23" s="50">
        <v>-1</v>
      </c>
      <c r="G23" s="18">
        <f t="shared" si="2"/>
        <v>124810.34445171402</v>
      </c>
      <c r="H23" s="18">
        <f t="shared" si="3"/>
        <v>133358.76833136915</v>
      </c>
      <c r="I23" s="18">
        <f t="shared" si="4"/>
        <v>140728.86757658323</v>
      </c>
      <c r="J23" s="35">
        <f t="shared" si="5"/>
        <v>3860.1137459292991</v>
      </c>
      <c r="K23" s="36">
        <f t="shared" si="6"/>
        <v>4124.4979896299737</v>
      </c>
      <c r="L23" s="37">
        <f t="shared" si="7"/>
        <v>4352.4392033994818</v>
      </c>
      <c r="M23" s="35">
        <f t="shared" si="8"/>
        <v>-3860.1137459292991</v>
      </c>
      <c r="N23" s="36">
        <f t="shared" si="9"/>
        <v>-4124.4979896299737</v>
      </c>
      <c r="O23" s="37">
        <f t="shared" si="10"/>
        <v>-4352.4392033994818</v>
      </c>
      <c r="P23" s="72">
        <v>1</v>
      </c>
      <c r="Q23" s="72">
        <v>1</v>
      </c>
      <c r="R23" s="80"/>
      <c r="S23" s="80"/>
      <c r="T23" s="80"/>
      <c r="U23" s="73"/>
      <c r="V23" t="s">
        <v>105</v>
      </c>
    </row>
    <row r="24" spans="1:29" x14ac:dyDescent="0.4">
      <c r="A24" s="5">
        <v>16</v>
      </c>
      <c r="B24" s="123">
        <v>44580</v>
      </c>
      <c r="C24" s="38">
        <v>2</v>
      </c>
      <c r="D24" s="48">
        <v>1.27</v>
      </c>
      <c r="E24" s="49">
        <v>1.5</v>
      </c>
      <c r="F24" s="50">
        <v>-1</v>
      </c>
      <c r="G24" s="18">
        <f t="shared" si="2"/>
        <v>129565.61857532432</v>
      </c>
      <c r="H24" s="18">
        <f t="shared" si="3"/>
        <v>139359.91290628078</v>
      </c>
      <c r="I24" s="18">
        <f t="shared" si="4"/>
        <v>136507.00154928572</v>
      </c>
      <c r="J24" s="35">
        <f t="shared" si="5"/>
        <v>3744.3103335514202</v>
      </c>
      <c r="K24" s="36">
        <f t="shared" si="6"/>
        <v>4000.7630499410743</v>
      </c>
      <c r="L24" s="37">
        <f t="shared" si="7"/>
        <v>4221.8660272974967</v>
      </c>
      <c r="M24" s="35">
        <f t="shared" si="8"/>
        <v>4755.2741236103038</v>
      </c>
      <c r="N24" s="36">
        <f t="shared" si="9"/>
        <v>6001.1445749116119</v>
      </c>
      <c r="O24" s="37">
        <f t="shared" si="10"/>
        <v>-4221.8660272974967</v>
      </c>
      <c r="P24" s="72">
        <v>1</v>
      </c>
      <c r="Q24" s="72">
        <v>1</v>
      </c>
      <c r="R24" s="123">
        <v>44580</v>
      </c>
      <c r="S24" s="123">
        <v>44583</v>
      </c>
      <c r="T24" s="80"/>
      <c r="U24" s="73"/>
      <c r="V24" t="s">
        <v>106</v>
      </c>
    </row>
    <row r="25" spans="1:29" x14ac:dyDescent="0.4">
      <c r="A25" s="5">
        <v>17</v>
      </c>
      <c r="B25" s="123">
        <v>44749</v>
      </c>
      <c r="C25" s="38">
        <v>1</v>
      </c>
      <c r="D25" s="48">
        <v>1.27</v>
      </c>
      <c r="E25" s="49">
        <v>1.5</v>
      </c>
      <c r="F25" s="50">
        <v>2</v>
      </c>
      <c r="G25" s="18">
        <f t="shared" si="2"/>
        <v>134502.06864304419</v>
      </c>
      <c r="H25" s="18">
        <f t="shared" si="3"/>
        <v>145631.1089870634</v>
      </c>
      <c r="I25" s="18">
        <f t="shared" si="4"/>
        <v>144697.42164224287</v>
      </c>
      <c r="J25" s="35">
        <f t="shared" si="5"/>
        <v>3886.9685572597296</v>
      </c>
      <c r="K25" s="36">
        <f t="shared" si="6"/>
        <v>4180.7973871884233</v>
      </c>
      <c r="L25" s="37">
        <f t="shared" si="7"/>
        <v>4095.2100464785713</v>
      </c>
      <c r="M25" s="35">
        <f t="shared" si="8"/>
        <v>4936.4500677198566</v>
      </c>
      <c r="N25" s="36">
        <f t="shared" si="9"/>
        <v>6271.1960807826345</v>
      </c>
      <c r="O25" s="37">
        <f t="shared" si="10"/>
        <v>8190.4200929571425</v>
      </c>
      <c r="P25" s="72">
        <v>1</v>
      </c>
      <c r="Q25" s="72">
        <v>1</v>
      </c>
      <c r="R25" s="123">
        <v>44753</v>
      </c>
      <c r="S25" s="123">
        <v>44753</v>
      </c>
      <c r="T25" s="123">
        <v>44756</v>
      </c>
      <c r="U25" s="73"/>
      <c r="V25" t="s">
        <v>103</v>
      </c>
      <c r="AC25" t="s">
        <v>94</v>
      </c>
    </row>
    <row r="26" spans="1:29" x14ac:dyDescent="0.4">
      <c r="A26" s="5">
        <v>18</v>
      </c>
      <c r="B26" s="123">
        <v>44970</v>
      </c>
      <c r="C26" s="38">
        <v>1</v>
      </c>
      <c r="D26" s="48">
        <v>1.27</v>
      </c>
      <c r="E26" s="49">
        <v>1.5</v>
      </c>
      <c r="F26" s="50">
        <v>2</v>
      </c>
      <c r="G26" s="18">
        <f t="shared" si="2"/>
        <v>139626.59745834416</v>
      </c>
      <c r="H26" s="18">
        <f t="shared" si="3"/>
        <v>152184.50889148127</v>
      </c>
      <c r="I26" s="18">
        <f t="shared" si="4"/>
        <v>153379.26694077745</v>
      </c>
      <c r="J26" s="35">
        <f t="shared" si="5"/>
        <v>4035.0620592913256</v>
      </c>
      <c r="K26" s="36">
        <f t="shared" si="6"/>
        <v>4368.9332696119018</v>
      </c>
      <c r="L26" s="37">
        <f t="shared" si="7"/>
        <v>4340.922649267286</v>
      </c>
      <c r="M26" s="35">
        <f t="shared" si="8"/>
        <v>5124.5288152999838</v>
      </c>
      <c r="N26" s="36">
        <f t="shared" si="9"/>
        <v>6553.3999044178527</v>
      </c>
      <c r="O26" s="37">
        <f t="shared" si="10"/>
        <v>8681.8452985345721</v>
      </c>
      <c r="P26" s="72">
        <v>1</v>
      </c>
      <c r="Q26" s="72">
        <v>0</v>
      </c>
      <c r="R26" s="123">
        <v>44974</v>
      </c>
      <c r="S26" s="123">
        <v>44974</v>
      </c>
      <c r="T26" s="123">
        <v>44981</v>
      </c>
      <c r="U26" s="73"/>
      <c r="V26" t="s">
        <v>99</v>
      </c>
      <c r="AC26" t="s">
        <v>94</v>
      </c>
    </row>
    <row r="27" spans="1:29" x14ac:dyDescent="0.4">
      <c r="A27" s="5">
        <v>19</v>
      </c>
      <c r="B27" s="123">
        <v>44992</v>
      </c>
      <c r="C27" s="38">
        <v>1</v>
      </c>
      <c r="D27" s="48">
        <v>1.27</v>
      </c>
      <c r="E27" s="49">
        <v>1.5</v>
      </c>
      <c r="F27" s="50">
        <v>2</v>
      </c>
      <c r="G27" s="18">
        <f t="shared" si="2"/>
        <v>144946.37082150707</v>
      </c>
      <c r="H27" s="18">
        <f t="shared" si="3"/>
        <v>159032.81179159792</v>
      </c>
      <c r="I27" s="18">
        <f t="shared" si="4"/>
        <v>162582.02295722411</v>
      </c>
      <c r="J27" s="35">
        <f t="shared" si="5"/>
        <v>4188.7979237503241</v>
      </c>
      <c r="K27" s="36">
        <f t="shared" si="6"/>
        <v>4565.5352667444376</v>
      </c>
      <c r="L27" s="37">
        <f t="shared" si="7"/>
        <v>4601.3780082233234</v>
      </c>
      <c r="M27" s="35">
        <f t="shared" si="8"/>
        <v>5319.7733631629117</v>
      </c>
      <c r="N27" s="36">
        <f t="shared" si="9"/>
        <v>6848.302900116656</v>
      </c>
      <c r="O27" s="37">
        <f t="shared" si="10"/>
        <v>9202.7560164466468</v>
      </c>
      <c r="P27" s="72">
        <v>1</v>
      </c>
      <c r="Q27" s="72">
        <v>0</v>
      </c>
      <c r="R27" s="123">
        <v>44992</v>
      </c>
      <c r="S27" s="123">
        <v>44993</v>
      </c>
      <c r="T27" s="123">
        <v>44993</v>
      </c>
      <c r="U27" s="73"/>
      <c r="AC27" t="s">
        <v>94</v>
      </c>
    </row>
    <row r="28" spans="1:29" x14ac:dyDescent="0.4">
      <c r="A28" s="5">
        <v>20</v>
      </c>
      <c r="B28" s="123">
        <v>45040</v>
      </c>
      <c r="C28" s="38">
        <v>1</v>
      </c>
      <c r="D28" s="48">
        <v>-1</v>
      </c>
      <c r="E28" s="49">
        <v>-1</v>
      </c>
      <c r="F28" s="50">
        <v>-1</v>
      </c>
      <c r="G28" s="18">
        <f t="shared" si="2"/>
        <v>140597.97969686185</v>
      </c>
      <c r="H28" s="18">
        <f t="shared" si="3"/>
        <v>154261.82743784998</v>
      </c>
      <c r="I28" s="18">
        <f t="shared" si="4"/>
        <v>157704.56226850738</v>
      </c>
      <c r="J28" s="35">
        <f t="shared" si="5"/>
        <v>4348.3911246452117</v>
      </c>
      <c r="K28" s="36">
        <f t="shared" si="6"/>
        <v>4770.9843537479373</v>
      </c>
      <c r="L28" s="37">
        <f t="shared" si="7"/>
        <v>4877.4606887167229</v>
      </c>
      <c r="M28" s="35">
        <f t="shared" si="8"/>
        <v>-4348.3911246452117</v>
      </c>
      <c r="N28" s="36">
        <f t="shared" si="9"/>
        <v>-4770.9843537479373</v>
      </c>
      <c r="O28" s="37">
        <f t="shared" si="10"/>
        <v>-4877.4606887167229</v>
      </c>
      <c r="P28" s="72">
        <v>1</v>
      </c>
      <c r="Q28" s="72">
        <v>0</v>
      </c>
      <c r="R28" s="80"/>
      <c r="S28" s="80"/>
      <c r="T28" s="80"/>
      <c r="U28" s="73"/>
      <c r="V28" t="s">
        <v>107</v>
      </c>
      <c r="AC28" t="s">
        <v>94</v>
      </c>
    </row>
    <row r="29" spans="1:29" x14ac:dyDescent="0.4">
      <c r="A29" s="5">
        <v>21</v>
      </c>
      <c r="B29" s="123">
        <v>45092</v>
      </c>
      <c r="C29" s="38">
        <v>1</v>
      </c>
      <c r="D29" s="48">
        <v>1.27</v>
      </c>
      <c r="E29" s="49">
        <v>1.5</v>
      </c>
      <c r="F29" s="50">
        <v>2</v>
      </c>
      <c r="G29" s="18">
        <f t="shared" si="2"/>
        <v>145954.76272331228</v>
      </c>
      <c r="H29" s="18">
        <f t="shared" si="3"/>
        <v>161203.60967255323</v>
      </c>
      <c r="I29" s="18">
        <f t="shared" si="4"/>
        <v>167166.83600461783</v>
      </c>
      <c r="J29" s="35">
        <f t="shared" si="5"/>
        <v>4217.9393909058554</v>
      </c>
      <c r="K29" s="36">
        <f t="shared" si="6"/>
        <v>4627.8548231354989</v>
      </c>
      <c r="L29" s="37">
        <f t="shared" si="7"/>
        <v>4731.1368680552214</v>
      </c>
      <c r="M29" s="35">
        <f t="shared" si="8"/>
        <v>5356.7830264504364</v>
      </c>
      <c r="N29" s="36">
        <f t="shared" si="9"/>
        <v>6941.7822347032488</v>
      </c>
      <c r="O29" s="37">
        <f t="shared" si="10"/>
        <v>9462.2737361104428</v>
      </c>
      <c r="P29" s="72">
        <v>1</v>
      </c>
      <c r="Q29" s="72">
        <v>1</v>
      </c>
      <c r="R29" s="123">
        <v>45093</v>
      </c>
      <c r="S29" s="123">
        <v>45093</v>
      </c>
      <c r="T29" s="123">
        <v>45098</v>
      </c>
      <c r="U29" s="73"/>
      <c r="V29" t="s">
        <v>108</v>
      </c>
      <c r="AC29" t="s">
        <v>94</v>
      </c>
    </row>
    <row r="30" spans="1:29" x14ac:dyDescent="0.4">
      <c r="A30" s="5">
        <v>22</v>
      </c>
      <c r="B30" s="123">
        <v>45184</v>
      </c>
      <c r="C30" s="38">
        <v>1</v>
      </c>
      <c r="D30" s="48">
        <v>1.27</v>
      </c>
      <c r="E30" s="49">
        <v>1.5</v>
      </c>
      <c r="F30" s="50">
        <v>2</v>
      </c>
      <c r="G30" s="18">
        <f t="shared" si="2"/>
        <v>151515.63918307048</v>
      </c>
      <c r="H30" s="18">
        <f t="shared" si="3"/>
        <v>168457.77210781813</v>
      </c>
      <c r="I30" s="18">
        <f t="shared" si="4"/>
        <v>177196.8461648949</v>
      </c>
      <c r="J30" s="35">
        <f t="shared" si="5"/>
        <v>4378.6428816993684</v>
      </c>
      <c r="K30" s="36">
        <f t="shared" si="6"/>
        <v>4836.1082901765967</v>
      </c>
      <c r="L30" s="37">
        <f t="shared" si="7"/>
        <v>5015.005080138535</v>
      </c>
      <c r="M30" s="35">
        <f t="shared" si="8"/>
        <v>5560.8764597581976</v>
      </c>
      <c r="N30" s="36">
        <f t="shared" si="9"/>
        <v>7254.1624352648951</v>
      </c>
      <c r="O30" s="37">
        <f t="shared" si="10"/>
        <v>10030.01016027707</v>
      </c>
      <c r="P30" s="72">
        <v>1</v>
      </c>
      <c r="Q30" s="72">
        <v>0</v>
      </c>
      <c r="R30" s="123">
        <v>45189</v>
      </c>
      <c r="S30" s="123">
        <v>45190</v>
      </c>
      <c r="T30" s="123">
        <v>45194</v>
      </c>
      <c r="U30" s="73"/>
      <c r="V30" t="s">
        <v>99</v>
      </c>
      <c r="AC30" t="s">
        <v>94</v>
      </c>
    </row>
    <row r="31" spans="1:29" x14ac:dyDescent="0.4">
      <c r="A31" s="5">
        <v>23</v>
      </c>
      <c r="B31" s="123">
        <v>45201</v>
      </c>
      <c r="C31" s="38">
        <v>1</v>
      </c>
      <c r="D31" s="48">
        <v>-1</v>
      </c>
      <c r="E31" s="49">
        <v>-1</v>
      </c>
      <c r="F31" s="50">
        <v>-1</v>
      </c>
      <c r="G31" s="18">
        <f t="shared" si="2"/>
        <v>146970.17000757836</v>
      </c>
      <c r="H31" s="18">
        <f t="shared" si="3"/>
        <v>163404.03894458359</v>
      </c>
      <c r="I31" s="18">
        <f t="shared" si="4"/>
        <v>171880.94077994805</v>
      </c>
      <c r="J31" s="35">
        <f t="shared" si="5"/>
        <v>4545.4691754921141</v>
      </c>
      <c r="K31" s="36">
        <f t="shared" si="6"/>
        <v>5053.733163234544</v>
      </c>
      <c r="L31" s="37">
        <f t="shared" si="7"/>
        <v>5315.9053849468464</v>
      </c>
      <c r="M31" s="35">
        <f t="shared" si="8"/>
        <v>-4545.4691754921141</v>
      </c>
      <c r="N31" s="36">
        <f t="shared" si="9"/>
        <v>-5053.733163234544</v>
      </c>
      <c r="O31" s="37">
        <f t="shared" si="10"/>
        <v>-5315.9053849468464</v>
      </c>
      <c r="P31" s="72">
        <v>1</v>
      </c>
      <c r="Q31" s="72">
        <v>0</v>
      </c>
      <c r="R31" s="80"/>
      <c r="S31" s="80"/>
      <c r="T31" s="80"/>
      <c r="U31" s="73"/>
      <c r="V31" t="s">
        <v>109</v>
      </c>
    </row>
    <row r="32" spans="1:29" x14ac:dyDescent="0.4">
      <c r="A32" s="5">
        <v>24</v>
      </c>
      <c r="B32" s="123">
        <v>45217</v>
      </c>
      <c r="C32" s="38">
        <v>1</v>
      </c>
      <c r="D32" s="48">
        <v>1.27</v>
      </c>
      <c r="E32" s="49">
        <v>1.5</v>
      </c>
      <c r="F32" s="50"/>
      <c r="G32" s="18">
        <f t="shared" si="2"/>
        <v>152569.73348486709</v>
      </c>
      <c r="H32" s="18">
        <f t="shared" si="3"/>
        <v>170757.22069708986</v>
      </c>
      <c r="I32" s="18" t="str">
        <f t="shared" si="4"/>
        <v/>
      </c>
      <c r="J32" s="35">
        <f t="shared" si="5"/>
        <v>4409.1051002273507</v>
      </c>
      <c r="K32" s="36">
        <f t="shared" si="6"/>
        <v>4902.1211683375077</v>
      </c>
      <c r="L32" s="37">
        <f t="shared" si="7"/>
        <v>5156.4282233984413</v>
      </c>
      <c r="M32" s="35">
        <f t="shared" si="8"/>
        <v>5599.5634772887352</v>
      </c>
      <c r="N32" s="36">
        <f t="shared" si="9"/>
        <v>7353.1817525062615</v>
      </c>
      <c r="O32" s="37" t="str">
        <f t="shared" si="10"/>
        <v/>
      </c>
      <c r="P32" s="72">
        <v>1</v>
      </c>
      <c r="Q32" s="72">
        <v>0</v>
      </c>
      <c r="R32" s="123">
        <v>45230</v>
      </c>
      <c r="S32" s="123">
        <v>45230</v>
      </c>
      <c r="T32" s="80"/>
      <c r="U32" s="73"/>
      <c r="V32" t="s">
        <v>110</v>
      </c>
    </row>
    <row r="33" spans="1:21" x14ac:dyDescent="0.4">
      <c r="A33" s="5">
        <v>25</v>
      </c>
      <c r="B33" s="123"/>
      <c r="C33" s="38"/>
      <c r="D33" s="48"/>
      <c r="E33" s="49"/>
      <c r="F33" s="50"/>
      <c r="G33" s="18" t="str">
        <f t="shared" si="2"/>
        <v/>
      </c>
      <c r="H33" s="18" t="str">
        <f t="shared" si="3"/>
        <v/>
      </c>
      <c r="I33" s="18" t="str">
        <f t="shared" si="4"/>
        <v/>
      </c>
      <c r="J33" s="35">
        <f t="shared" si="5"/>
        <v>4577.0920045460125</v>
      </c>
      <c r="K33" s="36">
        <f t="shared" si="6"/>
        <v>5122.7166209126954</v>
      </c>
      <c r="L33" s="37" t="str">
        <f t="shared" si="7"/>
        <v/>
      </c>
      <c r="M33" s="35" t="str">
        <f t="shared" si="8"/>
        <v/>
      </c>
      <c r="N33" s="36" t="str">
        <f t="shared" si="9"/>
        <v/>
      </c>
      <c r="O33" s="37" t="str">
        <f t="shared" si="10"/>
        <v/>
      </c>
      <c r="P33" s="72"/>
      <c r="Q33" s="72"/>
      <c r="R33" s="80"/>
      <c r="S33" s="80"/>
      <c r="T33" s="80"/>
      <c r="U33" s="73"/>
    </row>
    <row r="34" spans="1:21" x14ac:dyDescent="0.4">
      <c r="A34" s="5">
        <v>26</v>
      </c>
      <c r="B34" s="123"/>
      <c r="C34" s="38"/>
      <c r="D34" s="48"/>
      <c r="E34" s="49"/>
      <c r="F34" s="67"/>
      <c r="G34" s="18" t="str">
        <f t="shared" si="2"/>
        <v/>
      </c>
      <c r="H34" s="18" t="str">
        <f t="shared" si="3"/>
        <v/>
      </c>
      <c r="I34" s="18" t="str">
        <f t="shared" si="4"/>
        <v/>
      </c>
      <c r="J34" s="35" t="str">
        <f t="shared" si="5"/>
        <v/>
      </c>
      <c r="K34" s="36" t="str">
        <f t="shared" si="6"/>
        <v/>
      </c>
      <c r="L34" s="37" t="str">
        <f t="shared" si="7"/>
        <v/>
      </c>
      <c r="M34" s="35" t="str">
        <f t="shared" si="8"/>
        <v/>
      </c>
      <c r="N34" s="36" t="str">
        <f t="shared" si="9"/>
        <v/>
      </c>
      <c r="O34" s="37" t="str">
        <f t="shared" si="10"/>
        <v/>
      </c>
      <c r="P34" s="72"/>
      <c r="Q34" s="72"/>
      <c r="R34" s="80"/>
      <c r="S34" s="80"/>
      <c r="T34" s="80"/>
      <c r="U34" s="73"/>
    </row>
    <row r="35" spans="1:21" x14ac:dyDescent="0.4">
      <c r="A35" s="5">
        <v>27</v>
      </c>
      <c r="B35" s="123"/>
      <c r="C35" s="38"/>
      <c r="D35" s="48"/>
      <c r="E35" s="49"/>
      <c r="F35" s="67"/>
      <c r="G35" s="18" t="str">
        <f t="shared" si="2"/>
        <v/>
      </c>
      <c r="H35" s="18" t="str">
        <f t="shared" si="3"/>
        <v/>
      </c>
      <c r="I35" s="18" t="str">
        <f t="shared" si="4"/>
        <v/>
      </c>
      <c r="J35" s="35" t="str">
        <f t="shared" si="5"/>
        <v/>
      </c>
      <c r="K35" s="36" t="str">
        <f t="shared" si="6"/>
        <v/>
      </c>
      <c r="L35" s="37" t="str">
        <f t="shared" si="7"/>
        <v/>
      </c>
      <c r="M35" s="35" t="str">
        <f t="shared" si="8"/>
        <v/>
      </c>
      <c r="N35" s="36" t="str">
        <f t="shared" si="9"/>
        <v/>
      </c>
      <c r="O35" s="37" t="str">
        <f t="shared" si="10"/>
        <v/>
      </c>
      <c r="P35" s="72"/>
      <c r="Q35" s="72"/>
      <c r="R35" s="80"/>
      <c r="S35" s="80"/>
      <c r="T35" s="80"/>
      <c r="U35" s="73"/>
    </row>
    <row r="36" spans="1:21" x14ac:dyDescent="0.4">
      <c r="A36" s="5">
        <v>28</v>
      </c>
      <c r="B36" s="123"/>
      <c r="C36" s="38"/>
      <c r="D36" s="48"/>
      <c r="E36" s="49"/>
      <c r="F36" s="50"/>
      <c r="G36" s="18" t="str">
        <f t="shared" si="2"/>
        <v/>
      </c>
      <c r="H36" s="18" t="str">
        <f t="shared" si="3"/>
        <v/>
      </c>
      <c r="I36" s="18" t="str">
        <f t="shared" si="4"/>
        <v/>
      </c>
      <c r="J36" s="35" t="str">
        <f t="shared" si="5"/>
        <v/>
      </c>
      <c r="K36" s="36" t="str">
        <f t="shared" si="6"/>
        <v/>
      </c>
      <c r="L36" s="37" t="str">
        <f t="shared" si="7"/>
        <v/>
      </c>
      <c r="M36" s="35" t="str">
        <f t="shared" si="8"/>
        <v/>
      </c>
      <c r="N36" s="36" t="str">
        <f t="shared" si="9"/>
        <v/>
      </c>
      <c r="O36" s="37" t="str">
        <f t="shared" si="10"/>
        <v/>
      </c>
      <c r="P36" s="72"/>
      <c r="Q36" s="72"/>
      <c r="R36" s="80"/>
      <c r="S36" s="80"/>
      <c r="T36" s="80"/>
      <c r="U36" s="73"/>
    </row>
    <row r="37" spans="1:21" x14ac:dyDescent="0.4">
      <c r="A37" s="5">
        <v>29</v>
      </c>
      <c r="B37" s="123"/>
      <c r="C37" s="38"/>
      <c r="D37" s="48"/>
      <c r="E37" s="49"/>
      <c r="F37" s="50"/>
      <c r="G37" s="18" t="str">
        <f t="shared" si="2"/>
        <v/>
      </c>
      <c r="H37" s="18" t="str">
        <f t="shared" si="3"/>
        <v/>
      </c>
      <c r="I37" s="18" t="str">
        <f t="shared" si="4"/>
        <v/>
      </c>
      <c r="J37" s="35" t="str">
        <f t="shared" si="5"/>
        <v/>
      </c>
      <c r="K37" s="36" t="str">
        <f t="shared" si="6"/>
        <v/>
      </c>
      <c r="L37" s="37" t="str">
        <f t="shared" si="7"/>
        <v/>
      </c>
      <c r="M37" s="35" t="str">
        <f t="shared" si="8"/>
        <v/>
      </c>
      <c r="N37" s="36" t="str">
        <f t="shared" si="9"/>
        <v/>
      </c>
      <c r="O37" s="37" t="str">
        <f t="shared" si="10"/>
        <v/>
      </c>
      <c r="P37" s="72"/>
      <c r="Q37" s="72"/>
      <c r="R37" s="80"/>
      <c r="S37" s="80"/>
      <c r="T37" s="80"/>
      <c r="U37" s="73"/>
    </row>
    <row r="38" spans="1:21" x14ac:dyDescent="0.4">
      <c r="A38" s="5">
        <v>30</v>
      </c>
      <c r="B38" s="123"/>
      <c r="C38" s="38"/>
      <c r="D38" s="48"/>
      <c r="E38" s="49"/>
      <c r="F38" s="50"/>
      <c r="G38" s="18" t="str">
        <f t="shared" si="2"/>
        <v/>
      </c>
      <c r="H38" s="18" t="str">
        <f t="shared" si="3"/>
        <v/>
      </c>
      <c r="I38" s="18" t="str">
        <f t="shared" si="4"/>
        <v/>
      </c>
      <c r="J38" s="35" t="str">
        <f t="shared" si="5"/>
        <v/>
      </c>
      <c r="K38" s="36" t="str">
        <f t="shared" si="6"/>
        <v/>
      </c>
      <c r="L38" s="37" t="str">
        <f t="shared" si="7"/>
        <v/>
      </c>
      <c r="M38" s="35" t="str">
        <f t="shared" si="8"/>
        <v/>
      </c>
      <c r="N38" s="36" t="str">
        <f t="shared" si="9"/>
        <v/>
      </c>
      <c r="O38" s="37" t="str">
        <f t="shared" si="10"/>
        <v/>
      </c>
      <c r="P38" s="72"/>
      <c r="Q38" s="72"/>
      <c r="R38" s="80"/>
      <c r="S38" s="80"/>
      <c r="T38" s="80"/>
      <c r="U38" s="73"/>
    </row>
    <row r="39" spans="1:21" x14ac:dyDescent="0.4">
      <c r="A39" s="5">
        <v>31</v>
      </c>
      <c r="B39" s="123"/>
      <c r="C39" s="38"/>
      <c r="D39" s="48"/>
      <c r="E39" s="49"/>
      <c r="F39" s="50"/>
      <c r="G39" s="18" t="str">
        <f t="shared" si="2"/>
        <v/>
      </c>
      <c r="H39" s="18" t="str">
        <f t="shared" si="3"/>
        <v/>
      </c>
      <c r="I39" s="18" t="str">
        <f t="shared" si="4"/>
        <v/>
      </c>
      <c r="J39" s="35" t="str">
        <f t="shared" si="5"/>
        <v/>
      </c>
      <c r="K39" s="36" t="str">
        <f t="shared" si="6"/>
        <v/>
      </c>
      <c r="L39" s="37" t="str">
        <f t="shared" si="7"/>
        <v/>
      </c>
      <c r="M39" s="35" t="str">
        <f t="shared" si="8"/>
        <v/>
      </c>
      <c r="N39" s="36" t="str">
        <f t="shared" si="9"/>
        <v/>
      </c>
      <c r="O39" s="37" t="str">
        <f t="shared" si="10"/>
        <v/>
      </c>
      <c r="P39" s="72"/>
      <c r="Q39" s="72"/>
      <c r="R39" s="80"/>
      <c r="S39" s="80"/>
      <c r="T39" s="80"/>
      <c r="U39" s="73"/>
    </row>
    <row r="40" spans="1:21" x14ac:dyDescent="0.4">
      <c r="A40" s="5">
        <v>32</v>
      </c>
      <c r="B40" s="123"/>
      <c r="C40" s="38"/>
      <c r="D40" s="48"/>
      <c r="E40" s="49"/>
      <c r="F40" s="50"/>
      <c r="G40" s="18" t="str">
        <f t="shared" si="2"/>
        <v/>
      </c>
      <c r="H40" s="18" t="str">
        <f t="shared" si="3"/>
        <v/>
      </c>
      <c r="I40" s="18" t="str">
        <f t="shared" si="4"/>
        <v/>
      </c>
      <c r="J40" s="35" t="str">
        <f t="shared" si="5"/>
        <v/>
      </c>
      <c r="K40" s="36" t="str">
        <f t="shared" si="6"/>
        <v/>
      </c>
      <c r="L40" s="37" t="str">
        <f t="shared" si="7"/>
        <v/>
      </c>
      <c r="M40" s="35" t="str">
        <f t="shared" si="8"/>
        <v/>
      </c>
      <c r="N40" s="36" t="str">
        <f t="shared" si="9"/>
        <v/>
      </c>
      <c r="O40" s="37" t="str">
        <f t="shared" si="10"/>
        <v/>
      </c>
      <c r="P40" s="72"/>
      <c r="Q40" s="72"/>
      <c r="R40" s="80"/>
      <c r="S40" s="80"/>
      <c r="T40" s="80"/>
      <c r="U40" s="73"/>
    </row>
    <row r="41" spans="1:21" x14ac:dyDescent="0.4">
      <c r="A41" s="5">
        <v>33</v>
      </c>
      <c r="B41" s="123"/>
      <c r="C41" s="38"/>
      <c r="D41" s="48"/>
      <c r="E41" s="49"/>
      <c r="F41" s="67"/>
      <c r="G41" s="18" t="str">
        <f t="shared" si="2"/>
        <v/>
      </c>
      <c r="H41" s="18" t="str">
        <f t="shared" si="3"/>
        <v/>
      </c>
      <c r="I41" s="18" t="str">
        <f t="shared" si="4"/>
        <v/>
      </c>
      <c r="J41" s="35" t="str">
        <f t="shared" si="5"/>
        <v/>
      </c>
      <c r="K41" s="36" t="str">
        <f t="shared" si="6"/>
        <v/>
      </c>
      <c r="L41" s="37" t="str">
        <f t="shared" si="7"/>
        <v/>
      </c>
      <c r="M41" s="35" t="str">
        <f t="shared" si="8"/>
        <v/>
      </c>
      <c r="N41" s="36" t="str">
        <f t="shared" si="9"/>
        <v/>
      </c>
      <c r="O41" s="37" t="str">
        <f t="shared" si="10"/>
        <v/>
      </c>
      <c r="P41" s="72"/>
      <c r="Q41" s="72"/>
      <c r="R41" s="80"/>
      <c r="S41" s="80"/>
      <c r="T41" s="80"/>
      <c r="U41" s="73"/>
    </row>
    <row r="42" spans="1:21" x14ac:dyDescent="0.4">
      <c r="A42" s="5">
        <v>34</v>
      </c>
      <c r="B42" s="123"/>
      <c r="C42" s="38"/>
      <c r="D42" s="48"/>
      <c r="E42" s="49"/>
      <c r="F42" s="67"/>
      <c r="G42" s="18" t="str">
        <f t="shared" si="2"/>
        <v/>
      </c>
      <c r="H42" s="18" t="str">
        <f t="shared" si="3"/>
        <v/>
      </c>
      <c r="I42" s="18" t="str">
        <f t="shared" si="4"/>
        <v/>
      </c>
      <c r="J42" s="35" t="str">
        <f t="shared" si="5"/>
        <v/>
      </c>
      <c r="K42" s="36" t="str">
        <f t="shared" si="6"/>
        <v/>
      </c>
      <c r="L42" s="37" t="str">
        <f t="shared" si="7"/>
        <v/>
      </c>
      <c r="M42" s="35" t="str">
        <f>IF(D42="","",J42*D42)</f>
        <v/>
      </c>
      <c r="N42" s="36" t="str">
        <f t="shared" si="9"/>
        <v/>
      </c>
      <c r="O42" s="37" t="str">
        <f t="shared" si="10"/>
        <v/>
      </c>
      <c r="P42" s="72"/>
      <c r="Q42" s="72"/>
      <c r="R42" s="80"/>
      <c r="S42" s="80"/>
      <c r="T42" s="80"/>
      <c r="U42" s="73"/>
    </row>
    <row r="43" spans="1:21" x14ac:dyDescent="0.4">
      <c r="A43">
        <v>35</v>
      </c>
      <c r="B43" s="123"/>
      <c r="C43" s="38"/>
      <c r="D43" s="48"/>
      <c r="E43" s="49"/>
      <c r="F43" s="50"/>
      <c r="G43" s="18" t="str">
        <f>IF(D43="","",G42+M43)</f>
        <v/>
      </c>
      <c r="H43" s="18" t="str">
        <f>IF(E43="","",H42+N43)</f>
        <v/>
      </c>
      <c r="I43" s="18" t="str">
        <f>IF(F43="","",I42+O43)</f>
        <v/>
      </c>
      <c r="J43" s="35" t="str">
        <f t="shared" si="5"/>
        <v/>
      </c>
      <c r="K43" s="36" t="str">
        <f t="shared" si="6"/>
        <v/>
      </c>
      <c r="L43" s="37" t="str">
        <f t="shared" si="7"/>
        <v/>
      </c>
      <c r="M43" s="35" t="str">
        <f t="shared" si="8"/>
        <v/>
      </c>
      <c r="N43" s="36" t="str">
        <f t="shared" si="9"/>
        <v/>
      </c>
      <c r="O43" s="37" t="str">
        <f t="shared" si="10"/>
        <v/>
      </c>
      <c r="P43" s="72"/>
      <c r="Q43" s="72"/>
      <c r="R43" s="80"/>
      <c r="S43" s="80"/>
      <c r="T43" s="80"/>
      <c r="U43" s="73"/>
    </row>
    <row r="44" spans="1:21" x14ac:dyDescent="0.4">
      <c r="A44" s="5">
        <v>36</v>
      </c>
      <c r="B44" s="123"/>
      <c r="C44" s="38"/>
      <c r="D44" s="48"/>
      <c r="E44" s="49"/>
      <c r="F44" s="50"/>
      <c r="G44" s="18" t="str">
        <f t="shared" ref="G44:G58" si="11">IF(D44="","",G43+M44)</f>
        <v/>
      </c>
      <c r="H44" s="18" t="str">
        <f t="shared" ref="H44:H58" si="12">IF(E44="","",H43+N44)</f>
        <v/>
      </c>
      <c r="I44" s="18" t="str">
        <f t="shared" ref="I44:I58" si="13">IF(F44="","",I43+O44)</f>
        <v/>
      </c>
      <c r="J44" s="35" t="str">
        <f>IF(G43="","",G43*0.03)</f>
        <v/>
      </c>
      <c r="K44" s="36" t="str">
        <f t="shared" si="6"/>
        <v/>
      </c>
      <c r="L44" s="37" t="str">
        <f t="shared" si="7"/>
        <v/>
      </c>
      <c r="M44" s="35" t="str">
        <f>IF(D44="","",J44*D44)</f>
        <v/>
      </c>
      <c r="N44" s="36" t="str">
        <f t="shared" si="9"/>
        <v/>
      </c>
      <c r="O44" s="37" t="str">
        <f t="shared" si="10"/>
        <v/>
      </c>
      <c r="P44" s="72"/>
      <c r="Q44" s="72"/>
      <c r="R44" s="80"/>
      <c r="S44" s="80"/>
      <c r="T44" s="80"/>
      <c r="U44" s="73"/>
    </row>
    <row r="45" spans="1:21" x14ac:dyDescent="0.4">
      <c r="A45" s="5">
        <v>37</v>
      </c>
      <c r="B45" s="123"/>
      <c r="C45" s="38"/>
      <c r="D45" s="48"/>
      <c r="E45" s="49"/>
      <c r="F45" s="50"/>
      <c r="G45" s="18" t="str">
        <f t="shared" si="11"/>
        <v/>
      </c>
      <c r="H45" s="18" t="str">
        <f t="shared" si="12"/>
        <v/>
      </c>
      <c r="I45" s="18" t="str">
        <f t="shared" si="13"/>
        <v/>
      </c>
      <c r="J45" s="35" t="str">
        <f t="shared" si="5"/>
        <v/>
      </c>
      <c r="K45" s="36" t="str">
        <f t="shared" si="6"/>
        <v/>
      </c>
      <c r="L45" s="37" t="str">
        <f t="shared" si="7"/>
        <v/>
      </c>
      <c r="M45" s="35" t="str">
        <f t="shared" si="8"/>
        <v/>
      </c>
      <c r="N45" s="36" t="str">
        <f t="shared" si="9"/>
        <v/>
      </c>
      <c r="O45" s="37" t="str">
        <f t="shared" si="10"/>
        <v/>
      </c>
      <c r="P45" s="72"/>
      <c r="Q45" s="72"/>
      <c r="R45" s="80"/>
      <c r="S45" s="80"/>
      <c r="T45" s="80"/>
      <c r="U45" s="73"/>
    </row>
    <row r="46" spans="1:21" x14ac:dyDescent="0.4">
      <c r="A46" s="5">
        <v>38</v>
      </c>
      <c r="B46" s="123"/>
      <c r="C46" s="38"/>
      <c r="D46" s="48"/>
      <c r="E46" s="49"/>
      <c r="F46" s="50"/>
      <c r="G46" s="18" t="str">
        <f t="shared" si="11"/>
        <v/>
      </c>
      <c r="H46" s="18" t="str">
        <f t="shared" si="12"/>
        <v/>
      </c>
      <c r="I46" s="18" t="str">
        <f t="shared" si="13"/>
        <v/>
      </c>
      <c r="J46" s="35" t="str">
        <f t="shared" si="5"/>
        <v/>
      </c>
      <c r="K46" s="36" t="str">
        <f t="shared" si="6"/>
        <v/>
      </c>
      <c r="L46" s="37" t="str">
        <f t="shared" si="7"/>
        <v/>
      </c>
      <c r="M46" s="35" t="str">
        <f t="shared" si="8"/>
        <v/>
      </c>
      <c r="N46" s="36" t="str">
        <f t="shared" si="9"/>
        <v/>
      </c>
      <c r="O46" s="37" t="str">
        <f t="shared" si="10"/>
        <v/>
      </c>
      <c r="P46" s="72"/>
      <c r="Q46" s="72"/>
      <c r="R46" s="80"/>
      <c r="S46" s="80"/>
      <c r="T46" s="80"/>
      <c r="U46" s="73"/>
    </row>
    <row r="47" spans="1:21" x14ac:dyDescent="0.4">
      <c r="A47" s="5">
        <v>39</v>
      </c>
      <c r="B47" s="123"/>
      <c r="C47" s="38"/>
      <c r="D47" s="48"/>
      <c r="E47" s="49"/>
      <c r="F47" s="50"/>
      <c r="G47" s="18" t="str">
        <f t="shared" si="11"/>
        <v/>
      </c>
      <c r="H47" s="18" t="str">
        <f t="shared" si="12"/>
        <v/>
      </c>
      <c r="I47" s="18" t="str">
        <f t="shared" si="13"/>
        <v/>
      </c>
      <c r="J47" s="35" t="str">
        <f t="shared" si="5"/>
        <v/>
      </c>
      <c r="K47" s="36" t="str">
        <f t="shared" si="6"/>
        <v/>
      </c>
      <c r="L47" s="37" t="str">
        <f t="shared" si="7"/>
        <v/>
      </c>
      <c r="M47" s="35" t="str">
        <f t="shared" si="8"/>
        <v/>
      </c>
      <c r="N47" s="36" t="str">
        <f t="shared" si="9"/>
        <v/>
      </c>
      <c r="O47" s="37" t="str">
        <f t="shared" si="10"/>
        <v/>
      </c>
      <c r="P47" s="72"/>
      <c r="Q47" s="72"/>
      <c r="R47" s="80"/>
      <c r="S47" s="80"/>
      <c r="T47" s="80"/>
      <c r="U47" s="73"/>
    </row>
    <row r="48" spans="1:21" x14ac:dyDescent="0.4">
      <c r="A48" s="5">
        <v>40</v>
      </c>
      <c r="B48" s="123"/>
      <c r="C48" s="38"/>
      <c r="D48" s="48"/>
      <c r="E48" s="49"/>
      <c r="F48" s="50"/>
      <c r="G48" s="18" t="str">
        <f t="shared" si="11"/>
        <v/>
      </c>
      <c r="H48" s="18" t="str">
        <f t="shared" si="12"/>
        <v/>
      </c>
      <c r="I48" s="18" t="str">
        <f t="shared" si="13"/>
        <v/>
      </c>
      <c r="J48" s="35" t="str">
        <f t="shared" si="5"/>
        <v/>
      </c>
      <c r="K48" s="36" t="str">
        <f t="shared" si="6"/>
        <v/>
      </c>
      <c r="L48" s="37" t="str">
        <f t="shared" si="7"/>
        <v/>
      </c>
      <c r="M48" s="35" t="str">
        <f t="shared" si="8"/>
        <v/>
      </c>
      <c r="N48" s="36" t="str">
        <f t="shared" si="9"/>
        <v/>
      </c>
      <c r="O48" s="37" t="str">
        <f t="shared" si="10"/>
        <v/>
      </c>
      <c r="P48" s="72"/>
      <c r="Q48" s="72"/>
      <c r="R48" s="80"/>
      <c r="S48" s="80"/>
      <c r="T48" s="80"/>
      <c r="U48" s="73"/>
    </row>
    <row r="49" spans="1:21" x14ac:dyDescent="0.4">
      <c r="A49" s="5">
        <v>41</v>
      </c>
      <c r="B49" s="123"/>
      <c r="C49" s="38"/>
      <c r="D49" s="48"/>
      <c r="E49" s="49"/>
      <c r="F49" s="50"/>
      <c r="G49" s="18" t="str">
        <f t="shared" si="11"/>
        <v/>
      </c>
      <c r="H49" s="18" t="str">
        <f t="shared" si="12"/>
        <v/>
      </c>
      <c r="I49" s="18" t="str">
        <f t="shared" si="13"/>
        <v/>
      </c>
      <c r="J49" s="35" t="str">
        <f t="shared" si="5"/>
        <v/>
      </c>
      <c r="K49" s="36" t="str">
        <f t="shared" si="6"/>
        <v/>
      </c>
      <c r="L49" s="37" t="str">
        <f t="shared" si="7"/>
        <v/>
      </c>
      <c r="M49" s="35" t="str">
        <f t="shared" si="8"/>
        <v/>
      </c>
      <c r="N49" s="36" t="str">
        <f t="shared" si="9"/>
        <v/>
      </c>
      <c r="O49" s="37" t="str">
        <f t="shared" si="10"/>
        <v/>
      </c>
      <c r="P49" s="72"/>
      <c r="Q49" s="72"/>
      <c r="R49" s="80"/>
      <c r="S49" s="80"/>
      <c r="T49" s="80"/>
      <c r="U49" s="73"/>
    </row>
    <row r="50" spans="1:21" x14ac:dyDescent="0.4">
      <c r="A50" s="5">
        <v>42</v>
      </c>
      <c r="B50" s="123"/>
      <c r="C50" s="38"/>
      <c r="D50" s="48"/>
      <c r="E50" s="49"/>
      <c r="F50" s="50"/>
      <c r="G50" s="18" t="str">
        <f t="shared" si="11"/>
        <v/>
      </c>
      <c r="H50" s="18" t="str">
        <f t="shared" si="12"/>
        <v/>
      </c>
      <c r="I50" s="18" t="str">
        <f t="shared" si="13"/>
        <v/>
      </c>
      <c r="J50" s="35" t="str">
        <f t="shared" si="5"/>
        <v/>
      </c>
      <c r="K50" s="36" t="str">
        <f t="shared" si="6"/>
        <v/>
      </c>
      <c r="L50" s="37" t="str">
        <f t="shared" si="7"/>
        <v/>
      </c>
      <c r="M50" s="35" t="str">
        <f t="shared" si="8"/>
        <v/>
      </c>
      <c r="N50" s="36" t="str">
        <f t="shared" si="9"/>
        <v/>
      </c>
      <c r="O50" s="37" t="str">
        <f t="shared" si="10"/>
        <v/>
      </c>
      <c r="P50" s="72"/>
      <c r="Q50" s="72"/>
      <c r="R50" s="80"/>
      <c r="S50" s="80"/>
      <c r="T50" s="80"/>
      <c r="U50" s="73"/>
    </row>
    <row r="51" spans="1:21" x14ac:dyDescent="0.4">
      <c r="A51" s="5">
        <v>43</v>
      </c>
      <c r="B51" s="123"/>
      <c r="C51" s="38"/>
      <c r="D51" s="48"/>
      <c r="E51" s="49"/>
      <c r="F51" s="67"/>
      <c r="G51" s="18" t="str">
        <f t="shared" si="11"/>
        <v/>
      </c>
      <c r="H51" s="18" t="str">
        <f t="shared" si="12"/>
        <v/>
      </c>
      <c r="I51" s="18" t="str">
        <f t="shared" si="13"/>
        <v/>
      </c>
      <c r="J51" s="35" t="str">
        <f t="shared" si="5"/>
        <v/>
      </c>
      <c r="K51" s="36" t="str">
        <f t="shared" si="6"/>
        <v/>
      </c>
      <c r="L51" s="37" t="str">
        <f t="shared" si="7"/>
        <v/>
      </c>
      <c r="M51" s="35" t="str">
        <f t="shared" si="8"/>
        <v/>
      </c>
      <c r="N51" s="36" t="str">
        <f t="shared" si="9"/>
        <v/>
      </c>
      <c r="O51" s="37" t="str">
        <f t="shared" si="10"/>
        <v/>
      </c>
      <c r="P51" s="72"/>
      <c r="Q51" s="72"/>
      <c r="R51" s="80"/>
      <c r="S51" s="80"/>
      <c r="T51" s="80"/>
      <c r="U51" s="73"/>
    </row>
    <row r="52" spans="1:21" x14ac:dyDescent="0.4">
      <c r="A52" s="5">
        <v>44</v>
      </c>
      <c r="B52" s="123"/>
      <c r="C52" s="38"/>
      <c r="D52" s="48"/>
      <c r="E52" s="49"/>
      <c r="F52" s="50"/>
      <c r="G52" s="18" t="str">
        <f t="shared" si="11"/>
        <v/>
      </c>
      <c r="H52" s="18" t="str">
        <f t="shared" si="12"/>
        <v/>
      </c>
      <c r="I52" s="18" t="str">
        <f t="shared" si="13"/>
        <v/>
      </c>
      <c r="J52" s="35" t="str">
        <f t="shared" si="5"/>
        <v/>
      </c>
      <c r="K52" s="36" t="str">
        <f t="shared" si="6"/>
        <v/>
      </c>
      <c r="L52" s="37" t="str">
        <f t="shared" si="7"/>
        <v/>
      </c>
      <c r="M52" s="35" t="str">
        <f t="shared" si="8"/>
        <v/>
      </c>
      <c r="N52" s="36" t="str">
        <f t="shared" si="9"/>
        <v/>
      </c>
      <c r="O52" s="37" t="str">
        <f t="shared" si="10"/>
        <v/>
      </c>
      <c r="P52" s="72"/>
      <c r="Q52" s="72"/>
      <c r="R52" s="80"/>
      <c r="S52" s="80"/>
      <c r="T52" s="80"/>
      <c r="U52" s="73"/>
    </row>
    <row r="53" spans="1:21" x14ac:dyDescent="0.4">
      <c r="A53" s="5">
        <v>45</v>
      </c>
      <c r="B53" s="123"/>
      <c r="C53" s="38"/>
      <c r="D53" s="48"/>
      <c r="E53" s="49"/>
      <c r="F53" s="50"/>
      <c r="G53" s="18" t="str">
        <f t="shared" si="11"/>
        <v/>
      </c>
      <c r="H53" s="18" t="str">
        <f t="shared" si="12"/>
        <v/>
      </c>
      <c r="I53" s="18" t="str">
        <f t="shared" si="13"/>
        <v/>
      </c>
      <c r="J53" s="35" t="str">
        <f t="shared" si="5"/>
        <v/>
      </c>
      <c r="K53" s="36" t="str">
        <f t="shared" si="6"/>
        <v/>
      </c>
      <c r="L53" s="37" t="str">
        <f t="shared" si="7"/>
        <v/>
      </c>
      <c r="M53" s="35" t="str">
        <f t="shared" si="8"/>
        <v/>
      </c>
      <c r="N53" s="36" t="str">
        <f t="shared" si="9"/>
        <v/>
      </c>
      <c r="O53" s="37" t="str">
        <f t="shared" si="10"/>
        <v/>
      </c>
      <c r="P53" s="72"/>
      <c r="Q53" s="72"/>
      <c r="R53" s="80"/>
      <c r="S53" s="80"/>
      <c r="T53" s="80"/>
      <c r="U53" s="73"/>
    </row>
    <row r="54" spans="1:21" x14ac:dyDescent="0.4">
      <c r="A54" s="5">
        <v>46</v>
      </c>
      <c r="B54" s="123"/>
      <c r="C54" s="38"/>
      <c r="D54" s="48"/>
      <c r="E54" s="49"/>
      <c r="F54" s="50"/>
      <c r="G54" s="18" t="str">
        <f t="shared" si="11"/>
        <v/>
      </c>
      <c r="H54" s="18" t="str">
        <f t="shared" si="12"/>
        <v/>
      </c>
      <c r="I54" s="18" t="str">
        <f t="shared" si="13"/>
        <v/>
      </c>
      <c r="J54" s="35" t="str">
        <f t="shared" si="5"/>
        <v/>
      </c>
      <c r="K54" s="36" t="str">
        <f t="shared" si="6"/>
        <v/>
      </c>
      <c r="L54" s="37" t="str">
        <f t="shared" si="7"/>
        <v/>
      </c>
      <c r="M54" s="35" t="str">
        <f t="shared" si="8"/>
        <v/>
      </c>
      <c r="N54" s="36" t="str">
        <f t="shared" si="9"/>
        <v/>
      </c>
      <c r="O54" s="37" t="str">
        <f t="shared" si="10"/>
        <v/>
      </c>
      <c r="P54" s="72"/>
      <c r="Q54" s="72"/>
      <c r="R54" s="80"/>
      <c r="S54" s="80"/>
      <c r="T54" s="80"/>
      <c r="U54" s="73"/>
    </row>
    <row r="55" spans="1:21" x14ac:dyDescent="0.4">
      <c r="A55" s="5">
        <v>47</v>
      </c>
      <c r="B55" s="123"/>
      <c r="C55" s="38"/>
      <c r="D55" s="48"/>
      <c r="E55" s="49"/>
      <c r="F55" s="50"/>
      <c r="G55" s="18" t="str">
        <f t="shared" si="11"/>
        <v/>
      </c>
      <c r="H55" s="18" t="str">
        <f t="shared" si="12"/>
        <v/>
      </c>
      <c r="I55" s="18" t="str">
        <f t="shared" si="13"/>
        <v/>
      </c>
      <c r="J55" s="35" t="str">
        <f t="shared" si="5"/>
        <v/>
      </c>
      <c r="K55" s="36" t="str">
        <f t="shared" si="6"/>
        <v/>
      </c>
      <c r="L55" s="37" t="str">
        <f t="shared" si="7"/>
        <v/>
      </c>
      <c r="M55" s="35" t="str">
        <f t="shared" si="8"/>
        <v/>
      </c>
      <c r="N55" s="36" t="str">
        <f t="shared" si="9"/>
        <v/>
      </c>
      <c r="O55" s="37" t="str">
        <f t="shared" si="10"/>
        <v/>
      </c>
      <c r="P55" s="72"/>
      <c r="Q55" s="72"/>
      <c r="R55" s="80"/>
      <c r="S55" s="80"/>
      <c r="T55" s="80"/>
      <c r="U55" s="73"/>
    </row>
    <row r="56" spans="1:21" x14ac:dyDescent="0.4">
      <c r="A56" s="5">
        <v>48</v>
      </c>
      <c r="B56" s="123"/>
      <c r="C56" s="38"/>
      <c r="D56" s="48"/>
      <c r="E56" s="49"/>
      <c r="F56" s="50"/>
      <c r="G56" s="18" t="str">
        <f t="shared" si="11"/>
        <v/>
      </c>
      <c r="H56" s="18" t="str">
        <f t="shared" si="12"/>
        <v/>
      </c>
      <c r="I56" s="18" t="str">
        <f t="shared" si="13"/>
        <v/>
      </c>
      <c r="J56" s="35" t="str">
        <f t="shared" si="5"/>
        <v/>
      </c>
      <c r="K56" s="36" t="str">
        <f t="shared" si="6"/>
        <v/>
      </c>
      <c r="L56" s="37" t="str">
        <f t="shared" si="7"/>
        <v/>
      </c>
      <c r="M56" s="35" t="str">
        <f t="shared" si="8"/>
        <v/>
      </c>
      <c r="N56" s="36" t="str">
        <f t="shared" si="9"/>
        <v/>
      </c>
      <c r="O56" s="37" t="str">
        <f t="shared" si="10"/>
        <v/>
      </c>
      <c r="P56" s="72"/>
      <c r="Q56" s="72"/>
      <c r="R56" s="80"/>
      <c r="S56" s="80"/>
      <c r="T56" s="80"/>
      <c r="U56" s="73"/>
    </row>
    <row r="57" spans="1:21" x14ac:dyDescent="0.4">
      <c r="A57" s="5">
        <v>49</v>
      </c>
      <c r="B57" s="123"/>
      <c r="C57" s="38"/>
      <c r="D57" s="48"/>
      <c r="E57" s="49"/>
      <c r="F57" s="50"/>
      <c r="G57" s="18" t="str">
        <f t="shared" si="11"/>
        <v/>
      </c>
      <c r="H57" s="18" t="str">
        <f t="shared" si="12"/>
        <v/>
      </c>
      <c r="I57" s="18" t="str">
        <f t="shared" si="13"/>
        <v/>
      </c>
      <c r="J57" s="35" t="str">
        <f t="shared" si="5"/>
        <v/>
      </c>
      <c r="K57" s="36" t="str">
        <f t="shared" si="6"/>
        <v/>
      </c>
      <c r="L57" s="37" t="str">
        <f t="shared" si="7"/>
        <v/>
      </c>
      <c r="M57" s="35" t="str">
        <f t="shared" si="8"/>
        <v/>
      </c>
      <c r="N57" s="36" t="str">
        <f t="shared" si="9"/>
        <v/>
      </c>
      <c r="O57" s="37" t="str">
        <f t="shared" si="10"/>
        <v/>
      </c>
      <c r="P57" s="72"/>
      <c r="Q57" s="72"/>
      <c r="R57" s="80"/>
      <c r="S57" s="80"/>
      <c r="T57" s="80"/>
      <c r="U57" s="73"/>
    </row>
    <row r="58" spans="1:21" ht="19.5" thickBot="1" x14ac:dyDescent="0.45">
      <c r="A58" s="5">
        <v>50</v>
      </c>
      <c r="B58" s="124"/>
      <c r="C58" s="42"/>
      <c r="D58" s="51"/>
      <c r="E58" s="52"/>
      <c r="F58" s="53"/>
      <c r="G58" s="18" t="str">
        <f t="shared" si="11"/>
        <v/>
      </c>
      <c r="H58" s="18" t="str">
        <f t="shared" si="12"/>
        <v/>
      </c>
      <c r="I58" s="18" t="str">
        <f t="shared" si="13"/>
        <v/>
      </c>
      <c r="J58" s="35" t="str">
        <f t="shared" si="5"/>
        <v/>
      </c>
      <c r="K58" s="36" t="str">
        <f t="shared" si="6"/>
        <v/>
      </c>
      <c r="L58" s="37" t="str">
        <f t="shared" si="7"/>
        <v/>
      </c>
      <c r="M58" s="35" t="str">
        <f t="shared" si="8"/>
        <v/>
      </c>
      <c r="N58" s="36" t="str">
        <f t="shared" si="9"/>
        <v/>
      </c>
      <c r="O58" s="37" t="str">
        <f t="shared" si="10"/>
        <v/>
      </c>
      <c r="P58" s="72"/>
      <c r="Q58" s="72"/>
      <c r="R58" s="80"/>
      <c r="S58" s="80"/>
      <c r="T58" s="80"/>
      <c r="U58" s="73"/>
    </row>
    <row r="59" spans="1:21" ht="19.5" thickBot="1" x14ac:dyDescent="0.45">
      <c r="A59" s="5"/>
      <c r="B59" s="174" t="s">
        <v>5</v>
      </c>
      <c r="C59" s="175"/>
      <c r="D59" s="1">
        <f>COUNTIF(D9:D58,1.27)</f>
        <v>17</v>
      </c>
      <c r="E59" s="1">
        <f>COUNTIF(E9:E58,1.5)</f>
        <v>17</v>
      </c>
      <c r="F59" s="4">
        <f>COUNTIF(F9:F58,2)</f>
        <v>14</v>
      </c>
      <c r="G59" s="60">
        <f>M59+G8</f>
        <v>152569.73348486712</v>
      </c>
      <c r="H59" s="16">
        <f>N59+H8</f>
        <v>170757.22069708986</v>
      </c>
      <c r="I59" s="17">
        <f>O59+I8</f>
        <v>171880.94077994805</v>
      </c>
      <c r="J59" s="57" t="s">
        <v>31</v>
      </c>
      <c r="K59" s="58">
        <f>B23-B9</f>
        <v>937</v>
      </c>
      <c r="L59" s="59" t="s">
        <v>32</v>
      </c>
      <c r="M59" s="68">
        <f>SUM(M9:M58)</f>
        <v>52569.733484867109</v>
      </c>
      <c r="N59" s="69">
        <f>SUM(N9:N58)</f>
        <v>70757.22069708987</v>
      </c>
      <c r="O59" s="70">
        <f>SUM(O9:O58)</f>
        <v>71880.940779948054</v>
      </c>
      <c r="P59" s="71"/>
      <c r="Q59" s="71"/>
      <c r="R59" s="77"/>
      <c r="S59" s="77"/>
      <c r="T59" s="77"/>
      <c r="U59" s="71"/>
    </row>
    <row r="60" spans="1:21" ht="19.5" thickBot="1" x14ac:dyDescent="0.45">
      <c r="A60" s="5"/>
      <c r="B60" s="168" t="s">
        <v>6</v>
      </c>
      <c r="C60" s="169"/>
      <c r="D60" s="1">
        <f>COUNTIF(D9:D58,-1)</f>
        <v>7</v>
      </c>
      <c r="E60" s="1">
        <f>COUNTIF(E9:E58,-1)</f>
        <v>7</v>
      </c>
      <c r="F60" s="4">
        <f>COUNTIF(F9:F58,-1)</f>
        <v>9</v>
      </c>
      <c r="G60" s="166" t="s">
        <v>30</v>
      </c>
      <c r="H60" s="167"/>
      <c r="I60" s="173"/>
      <c r="J60" s="166" t="s">
        <v>33</v>
      </c>
      <c r="K60" s="167"/>
      <c r="L60" s="173"/>
      <c r="M60" s="5"/>
      <c r="O60" s="3"/>
      <c r="P60" s="73"/>
      <c r="Q60" s="73"/>
      <c r="R60" s="76"/>
      <c r="S60" s="76"/>
      <c r="T60" s="76"/>
      <c r="U60" s="73"/>
    </row>
    <row r="61" spans="1:21" ht="19.5" thickBot="1" x14ac:dyDescent="0.45">
      <c r="A61" s="5"/>
      <c r="B61" s="168" t="s">
        <v>35</v>
      </c>
      <c r="C61" s="169"/>
      <c r="D61" s="1">
        <f>COUNTIF(D9:D58,0)</f>
        <v>0</v>
      </c>
      <c r="E61" s="1">
        <f>COUNTIF(E9:E58,0)</f>
        <v>0</v>
      </c>
      <c r="F61" s="1">
        <f>COUNTIF(F9:F58,0)</f>
        <v>0</v>
      </c>
      <c r="G61" s="113">
        <f>G59/G8</f>
        <v>1.5256973348486711</v>
      </c>
      <c r="H61" s="65">
        <f>H59/H8</f>
        <v>1.7075722069708985</v>
      </c>
      <c r="I61" s="66">
        <f>I59/I8</f>
        <v>1.7188094077994804</v>
      </c>
      <c r="J61" s="116">
        <f>(G61-100%)*30/K59</f>
        <v>1.6831291403906226E-2</v>
      </c>
      <c r="K61" s="55">
        <f>(H61-100%)*30/K59</f>
        <v>2.2654392965983945E-2</v>
      </c>
      <c r="L61" s="56">
        <f>(I61-100%)*30/K59</f>
        <v>2.3014175276397455E-2</v>
      </c>
      <c r="M61" s="6"/>
      <c r="N61" s="2"/>
      <c r="O61" s="7"/>
      <c r="P61" s="74"/>
      <c r="Q61" s="74"/>
      <c r="R61" s="78"/>
      <c r="S61" s="78"/>
      <c r="T61" s="78"/>
      <c r="U61" s="74"/>
    </row>
    <row r="62" spans="1:21" ht="19.5" thickBot="1" x14ac:dyDescent="0.45">
      <c r="B62" s="166" t="s">
        <v>4</v>
      </c>
      <c r="C62" s="167"/>
      <c r="D62" s="114">
        <f>D59/(D59+D60+D61)</f>
        <v>0.70833333333333337</v>
      </c>
      <c r="E62" s="62">
        <f>E59/(E59+E60+E61)</f>
        <v>0.70833333333333337</v>
      </c>
      <c r="F62" s="63">
        <f>F59/(F59+F60+F61)</f>
        <v>0.60869565217391308</v>
      </c>
    </row>
    <row r="64" spans="1:21" x14ac:dyDescent="0.4">
      <c r="D64" s="61"/>
      <c r="E64" s="61"/>
      <c r="F64" s="61"/>
    </row>
  </sheetData>
  <mergeCells count="12">
    <mergeCell ref="P6:Q6"/>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2:A1276"/>
  <sheetViews>
    <sheetView topLeftCell="G580" zoomScaleNormal="100" workbookViewId="0">
      <selection activeCell="Z592" sqref="Z592"/>
    </sheetView>
  </sheetViews>
  <sheetFormatPr defaultColWidth="8.125" defaultRowHeight="14.25" x14ac:dyDescent="0.4"/>
  <cols>
    <col min="1" max="1" width="6.625" style="44" customWidth="1"/>
    <col min="2" max="2" width="7.25" style="43" customWidth="1"/>
    <col min="3" max="256" width="8.125" style="43"/>
    <col min="257" max="257" width="6.625" style="43" customWidth="1"/>
    <col min="258" max="258" width="7.25" style="43" customWidth="1"/>
    <col min="259" max="512" width="8.125" style="43"/>
    <col min="513" max="513" width="6.625" style="43" customWidth="1"/>
    <col min="514" max="514" width="7.25" style="43" customWidth="1"/>
    <col min="515" max="768" width="8.125" style="43"/>
    <col min="769" max="769" width="6.625" style="43" customWidth="1"/>
    <col min="770" max="770" width="7.25" style="43" customWidth="1"/>
    <col min="771" max="1024" width="8.125" style="43"/>
    <col min="1025" max="1025" width="6.625" style="43" customWidth="1"/>
    <col min="1026" max="1026" width="7.25" style="43" customWidth="1"/>
    <col min="1027" max="1280" width="8.125" style="43"/>
    <col min="1281" max="1281" width="6.625" style="43" customWidth="1"/>
    <col min="1282" max="1282" width="7.25" style="43" customWidth="1"/>
    <col min="1283" max="1536" width="8.125" style="43"/>
    <col min="1537" max="1537" width="6.625" style="43" customWidth="1"/>
    <col min="1538" max="1538" width="7.25" style="43" customWidth="1"/>
    <col min="1539" max="1792" width="8.125" style="43"/>
    <col min="1793" max="1793" width="6.625" style="43" customWidth="1"/>
    <col min="1794" max="1794" width="7.25" style="43" customWidth="1"/>
    <col min="1795" max="2048" width="8.125" style="43"/>
    <col min="2049" max="2049" width="6.625" style="43" customWidth="1"/>
    <col min="2050" max="2050" width="7.25" style="43" customWidth="1"/>
    <col min="2051" max="2304" width="8.125" style="43"/>
    <col min="2305" max="2305" width="6.625" style="43" customWidth="1"/>
    <col min="2306" max="2306" width="7.25" style="43" customWidth="1"/>
    <col min="2307" max="2560" width="8.125" style="43"/>
    <col min="2561" max="2561" width="6.625" style="43" customWidth="1"/>
    <col min="2562" max="2562" width="7.25" style="43" customWidth="1"/>
    <col min="2563" max="2816" width="8.125" style="43"/>
    <col min="2817" max="2817" width="6.625" style="43" customWidth="1"/>
    <col min="2818" max="2818" width="7.25" style="43" customWidth="1"/>
    <col min="2819" max="3072" width="8.125" style="43"/>
    <col min="3073" max="3073" width="6.625" style="43" customWidth="1"/>
    <col min="3074" max="3074" width="7.25" style="43" customWidth="1"/>
    <col min="3075" max="3328" width="8.125" style="43"/>
    <col min="3329" max="3329" width="6.625" style="43" customWidth="1"/>
    <col min="3330" max="3330" width="7.25" style="43" customWidth="1"/>
    <col min="3331" max="3584" width="8.125" style="43"/>
    <col min="3585" max="3585" width="6.625" style="43" customWidth="1"/>
    <col min="3586" max="3586" width="7.25" style="43" customWidth="1"/>
    <col min="3587" max="3840" width="8.125" style="43"/>
    <col min="3841" max="3841" width="6.625" style="43" customWidth="1"/>
    <col min="3842" max="3842" width="7.25" style="43" customWidth="1"/>
    <col min="3843" max="4096" width="8.125" style="43"/>
    <col min="4097" max="4097" width="6.625" style="43" customWidth="1"/>
    <col min="4098" max="4098" width="7.25" style="43" customWidth="1"/>
    <col min="4099" max="4352" width="8.125" style="43"/>
    <col min="4353" max="4353" width="6.625" style="43" customWidth="1"/>
    <col min="4354" max="4354" width="7.25" style="43" customWidth="1"/>
    <col min="4355" max="4608" width="8.125" style="43"/>
    <col min="4609" max="4609" width="6.625" style="43" customWidth="1"/>
    <col min="4610" max="4610" width="7.25" style="43" customWidth="1"/>
    <col min="4611" max="4864" width="8.125" style="43"/>
    <col min="4865" max="4865" width="6.625" style="43" customWidth="1"/>
    <col min="4866" max="4866" width="7.25" style="43" customWidth="1"/>
    <col min="4867" max="5120" width="8.125" style="43"/>
    <col min="5121" max="5121" width="6.625" style="43" customWidth="1"/>
    <col min="5122" max="5122" width="7.25" style="43" customWidth="1"/>
    <col min="5123" max="5376" width="8.125" style="43"/>
    <col min="5377" max="5377" width="6.625" style="43" customWidth="1"/>
    <col min="5378" max="5378" width="7.25" style="43" customWidth="1"/>
    <col min="5379" max="5632" width="8.125" style="43"/>
    <col min="5633" max="5633" width="6.625" style="43" customWidth="1"/>
    <col min="5634" max="5634" width="7.25" style="43" customWidth="1"/>
    <col min="5635" max="5888" width="8.125" style="43"/>
    <col min="5889" max="5889" width="6.625" style="43" customWidth="1"/>
    <col min="5890" max="5890" width="7.25" style="43" customWidth="1"/>
    <col min="5891" max="6144" width="8.125" style="43"/>
    <col min="6145" max="6145" width="6.625" style="43" customWidth="1"/>
    <col min="6146" max="6146" width="7.25" style="43" customWidth="1"/>
    <col min="6147" max="6400" width="8.125" style="43"/>
    <col min="6401" max="6401" width="6.625" style="43" customWidth="1"/>
    <col min="6402" max="6402" width="7.25" style="43" customWidth="1"/>
    <col min="6403" max="6656" width="8.125" style="43"/>
    <col min="6657" max="6657" width="6.625" style="43" customWidth="1"/>
    <col min="6658" max="6658" width="7.25" style="43" customWidth="1"/>
    <col min="6659" max="6912" width="8.125" style="43"/>
    <col min="6913" max="6913" width="6.625" style="43" customWidth="1"/>
    <col min="6914" max="6914" width="7.25" style="43" customWidth="1"/>
    <col min="6915" max="7168" width="8.125" style="43"/>
    <col min="7169" max="7169" width="6.625" style="43" customWidth="1"/>
    <col min="7170" max="7170" width="7.25" style="43" customWidth="1"/>
    <col min="7171" max="7424" width="8.125" style="43"/>
    <col min="7425" max="7425" width="6.625" style="43" customWidth="1"/>
    <col min="7426" max="7426" width="7.25" style="43" customWidth="1"/>
    <col min="7427" max="7680" width="8.125" style="43"/>
    <col min="7681" max="7681" width="6.625" style="43" customWidth="1"/>
    <col min="7682" max="7682" width="7.25" style="43" customWidth="1"/>
    <col min="7683" max="7936" width="8.125" style="43"/>
    <col min="7937" max="7937" width="6.625" style="43" customWidth="1"/>
    <col min="7938" max="7938" width="7.25" style="43" customWidth="1"/>
    <col min="7939" max="8192" width="8.125" style="43"/>
    <col min="8193" max="8193" width="6.625" style="43" customWidth="1"/>
    <col min="8194" max="8194" width="7.25" style="43" customWidth="1"/>
    <col min="8195" max="8448" width="8.125" style="43"/>
    <col min="8449" max="8449" width="6.625" style="43" customWidth="1"/>
    <col min="8450" max="8450" width="7.25" style="43" customWidth="1"/>
    <col min="8451" max="8704" width="8.125" style="43"/>
    <col min="8705" max="8705" width="6.625" style="43" customWidth="1"/>
    <col min="8706" max="8706" width="7.25" style="43" customWidth="1"/>
    <col min="8707" max="8960" width="8.125" style="43"/>
    <col min="8961" max="8961" width="6.625" style="43" customWidth="1"/>
    <col min="8962" max="8962" width="7.25" style="43" customWidth="1"/>
    <col min="8963" max="9216" width="8.125" style="43"/>
    <col min="9217" max="9217" width="6.625" style="43" customWidth="1"/>
    <col min="9218" max="9218" width="7.25" style="43" customWidth="1"/>
    <col min="9219" max="9472" width="8.125" style="43"/>
    <col min="9473" max="9473" width="6.625" style="43" customWidth="1"/>
    <col min="9474" max="9474" width="7.25" style="43" customWidth="1"/>
    <col min="9475" max="9728" width="8.125" style="43"/>
    <col min="9729" max="9729" width="6.625" style="43" customWidth="1"/>
    <col min="9730" max="9730" width="7.25" style="43" customWidth="1"/>
    <col min="9731" max="9984" width="8.125" style="43"/>
    <col min="9985" max="9985" width="6.625" style="43" customWidth="1"/>
    <col min="9986" max="9986" width="7.25" style="43" customWidth="1"/>
    <col min="9987" max="10240" width="8.125" style="43"/>
    <col min="10241" max="10241" width="6.625" style="43" customWidth="1"/>
    <col min="10242" max="10242" width="7.25" style="43" customWidth="1"/>
    <col min="10243" max="10496" width="8.125" style="43"/>
    <col min="10497" max="10497" width="6.625" style="43" customWidth="1"/>
    <col min="10498" max="10498" width="7.25" style="43" customWidth="1"/>
    <col min="10499" max="10752" width="8.125" style="43"/>
    <col min="10753" max="10753" width="6.625" style="43" customWidth="1"/>
    <col min="10754" max="10754" width="7.25" style="43" customWidth="1"/>
    <col min="10755" max="11008" width="8.125" style="43"/>
    <col min="11009" max="11009" width="6.625" style="43" customWidth="1"/>
    <col min="11010" max="11010" width="7.25" style="43" customWidth="1"/>
    <col min="11011" max="11264" width="8.125" style="43"/>
    <col min="11265" max="11265" width="6.625" style="43" customWidth="1"/>
    <col min="11266" max="11266" width="7.25" style="43" customWidth="1"/>
    <col min="11267" max="11520" width="8.125" style="43"/>
    <col min="11521" max="11521" width="6.625" style="43" customWidth="1"/>
    <col min="11522" max="11522" width="7.25" style="43" customWidth="1"/>
    <col min="11523" max="11776" width="8.125" style="43"/>
    <col min="11777" max="11777" width="6.625" style="43" customWidth="1"/>
    <col min="11778" max="11778" width="7.25" style="43" customWidth="1"/>
    <col min="11779" max="12032" width="8.125" style="43"/>
    <col min="12033" max="12033" width="6.625" style="43" customWidth="1"/>
    <col min="12034" max="12034" width="7.25" style="43" customWidth="1"/>
    <col min="12035" max="12288" width="8.125" style="43"/>
    <col min="12289" max="12289" width="6.625" style="43" customWidth="1"/>
    <col min="12290" max="12290" width="7.25" style="43" customWidth="1"/>
    <col min="12291" max="12544" width="8.125" style="43"/>
    <col min="12545" max="12545" width="6.625" style="43" customWidth="1"/>
    <col min="12546" max="12546" width="7.25" style="43" customWidth="1"/>
    <col min="12547" max="12800" width="8.125" style="43"/>
    <col min="12801" max="12801" width="6.625" style="43" customWidth="1"/>
    <col min="12802" max="12802" width="7.25" style="43" customWidth="1"/>
    <col min="12803" max="13056" width="8.125" style="43"/>
    <col min="13057" max="13057" width="6.625" style="43" customWidth="1"/>
    <col min="13058" max="13058" width="7.25" style="43" customWidth="1"/>
    <col min="13059" max="13312" width="8.125" style="43"/>
    <col min="13313" max="13313" width="6.625" style="43" customWidth="1"/>
    <col min="13314" max="13314" width="7.25" style="43" customWidth="1"/>
    <col min="13315" max="13568" width="8.125" style="43"/>
    <col min="13569" max="13569" width="6.625" style="43" customWidth="1"/>
    <col min="13570" max="13570" width="7.25" style="43" customWidth="1"/>
    <col min="13571" max="13824" width="8.125" style="43"/>
    <col min="13825" max="13825" width="6.625" style="43" customWidth="1"/>
    <col min="13826" max="13826" width="7.25" style="43" customWidth="1"/>
    <col min="13827" max="14080" width="8.125" style="43"/>
    <col min="14081" max="14081" width="6.625" style="43" customWidth="1"/>
    <col min="14082" max="14082" width="7.25" style="43" customWidth="1"/>
    <col min="14083" max="14336" width="8.125" style="43"/>
    <col min="14337" max="14337" width="6.625" style="43" customWidth="1"/>
    <col min="14338" max="14338" width="7.25" style="43" customWidth="1"/>
    <col min="14339" max="14592" width="8.125" style="43"/>
    <col min="14593" max="14593" width="6.625" style="43" customWidth="1"/>
    <col min="14594" max="14594" width="7.25" style="43" customWidth="1"/>
    <col min="14595" max="14848" width="8.125" style="43"/>
    <col min="14849" max="14849" width="6.625" style="43" customWidth="1"/>
    <col min="14850" max="14850" width="7.25" style="43" customWidth="1"/>
    <col min="14851" max="15104" width="8.125" style="43"/>
    <col min="15105" max="15105" width="6.625" style="43" customWidth="1"/>
    <col min="15106" max="15106" width="7.25" style="43" customWidth="1"/>
    <col min="15107" max="15360" width="8.125" style="43"/>
    <col min="15361" max="15361" width="6.625" style="43" customWidth="1"/>
    <col min="15362" max="15362" width="7.25" style="43" customWidth="1"/>
    <col min="15363" max="15616" width="8.125" style="43"/>
    <col min="15617" max="15617" width="6.625" style="43" customWidth="1"/>
    <col min="15618" max="15618" width="7.25" style="43" customWidth="1"/>
    <col min="15619" max="15872" width="8.125" style="43"/>
    <col min="15873" max="15873" width="6.625" style="43" customWidth="1"/>
    <col min="15874" max="15874" width="7.25" style="43" customWidth="1"/>
    <col min="15875" max="16128" width="8.125" style="43"/>
    <col min="16129" max="16129" width="6.625" style="43" customWidth="1"/>
    <col min="16130" max="16130" width="7.25" style="43" customWidth="1"/>
    <col min="16131" max="16384" width="8.125" style="43"/>
  </cols>
  <sheetData>
    <row r="2" spans="1:1" x14ac:dyDescent="0.4">
      <c r="A2" s="44">
        <v>1</v>
      </c>
    </row>
    <row r="28" spans="1:1" x14ac:dyDescent="0.4">
      <c r="A28" s="44">
        <f>A2+1</f>
        <v>2</v>
      </c>
    </row>
    <row r="54" spans="1:1" x14ac:dyDescent="0.4">
      <c r="A54" s="44">
        <f>A28+1</f>
        <v>3</v>
      </c>
    </row>
    <row r="80" spans="1:1" x14ac:dyDescent="0.4">
      <c r="A80" s="44">
        <f>A54+1</f>
        <v>4</v>
      </c>
    </row>
    <row r="106" spans="1:1" x14ac:dyDescent="0.4">
      <c r="A106" s="44">
        <f>A80+1</f>
        <v>5</v>
      </c>
    </row>
    <row r="132" spans="1:1" x14ac:dyDescent="0.4">
      <c r="A132" s="44">
        <f>A106+1</f>
        <v>6</v>
      </c>
    </row>
    <row r="158" spans="1:1" x14ac:dyDescent="0.4">
      <c r="A158" s="44">
        <f>A132+1</f>
        <v>7</v>
      </c>
    </row>
    <row r="184" spans="1:1" x14ac:dyDescent="0.4">
      <c r="A184" s="44">
        <f>A158+1</f>
        <v>8</v>
      </c>
    </row>
    <row r="210" spans="1:1" x14ac:dyDescent="0.4">
      <c r="A210" s="44">
        <f>A184+1</f>
        <v>9</v>
      </c>
    </row>
    <row r="236" spans="1:1" x14ac:dyDescent="0.4">
      <c r="A236" s="44">
        <f>A210+1</f>
        <v>10</v>
      </c>
    </row>
    <row r="262" spans="1:1" x14ac:dyDescent="0.4">
      <c r="A262" s="44">
        <f>A236+1</f>
        <v>11</v>
      </c>
    </row>
    <row r="288" spans="1:1" x14ac:dyDescent="0.4">
      <c r="A288" s="44">
        <f>A262+1</f>
        <v>12</v>
      </c>
    </row>
    <row r="314" spans="1:1" x14ac:dyDescent="0.4">
      <c r="A314" s="44">
        <f>A288+1</f>
        <v>13</v>
      </c>
    </row>
    <row r="340" spans="1:1" x14ac:dyDescent="0.4">
      <c r="A340" s="44">
        <f>A314+1</f>
        <v>14</v>
      </c>
    </row>
    <row r="366" spans="1:1" x14ac:dyDescent="0.4">
      <c r="A366" s="44">
        <f>A340+1</f>
        <v>15</v>
      </c>
    </row>
    <row r="392" spans="1:1" x14ac:dyDescent="0.4">
      <c r="A392" s="44">
        <f>A366+1</f>
        <v>16</v>
      </c>
    </row>
    <row r="418" spans="1:1" x14ac:dyDescent="0.4">
      <c r="A418" s="44">
        <f>A392+1</f>
        <v>17</v>
      </c>
    </row>
    <row r="444" spans="1:1" x14ac:dyDescent="0.4">
      <c r="A444" s="44">
        <f>A418+1</f>
        <v>18</v>
      </c>
    </row>
    <row r="470" spans="1:1" x14ac:dyDescent="0.4">
      <c r="A470" s="44">
        <f>A444+1</f>
        <v>19</v>
      </c>
    </row>
    <row r="496" spans="1:1" x14ac:dyDescent="0.4">
      <c r="A496" s="44">
        <f>A470+1</f>
        <v>20</v>
      </c>
    </row>
    <row r="522" spans="1:1" x14ac:dyDescent="0.4">
      <c r="A522" s="44">
        <f>A496+1</f>
        <v>21</v>
      </c>
    </row>
    <row r="548" spans="1:1" x14ac:dyDescent="0.4">
      <c r="A548" s="44">
        <f>A522+1</f>
        <v>22</v>
      </c>
    </row>
    <row r="574" spans="1:1" x14ac:dyDescent="0.4">
      <c r="A574" s="44">
        <f>A548+1</f>
        <v>23</v>
      </c>
    </row>
    <row r="600" spans="1:1" x14ac:dyDescent="0.4">
      <c r="A600" s="44">
        <f>A574+1</f>
        <v>24</v>
      </c>
    </row>
    <row r="626" spans="1:1" x14ac:dyDescent="0.4">
      <c r="A626" s="44">
        <f>A600+1</f>
        <v>25</v>
      </c>
    </row>
    <row r="652" spans="1:1" x14ac:dyDescent="0.4">
      <c r="A652" s="44">
        <f>A626+1</f>
        <v>26</v>
      </c>
    </row>
    <row r="678" spans="1:1" x14ac:dyDescent="0.4">
      <c r="A678" s="44">
        <f>A652+1</f>
        <v>27</v>
      </c>
    </row>
    <row r="704" spans="1:1" x14ac:dyDescent="0.4">
      <c r="A704" s="44">
        <f>A678+1</f>
        <v>28</v>
      </c>
    </row>
    <row r="730" spans="1:1" x14ac:dyDescent="0.4">
      <c r="A730" s="44">
        <f>A704+1</f>
        <v>29</v>
      </c>
    </row>
    <row r="756" spans="1:1" x14ac:dyDescent="0.4">
      <c r="A756" s="44">
        <f>A730+1</f>
        <v>30</v>
      </c>
    </row>
    <row r="782" spans="1:1" x14ac:dyDescent="0.4">
      <c r="A782" s="44">
        <f>A756+1</f>
        <v>31</v>
      </c>
    </row>
    <row r="808" spans="1:1" x14ac:dyDescent="0.4">
      <c r="A808" s="44">
        <f>A782+1</f>
        <v>32</v>
      </c>
    </row>
    <row r="834" spans="1:1" x14ac:dyDescent="0.4">
      <c r="A834" s="44">
        <f>A808+1</f>
        <v>33</v>
      </c>
    </row>
    <row r="860" spans="1:1" x14ac:dyDescent="0.4">
      <c r="A860" s="44">
        <f>A834+1</f>
        <v>34</v>
      </c>
    </row>
    <row r="886" spans="1:1" x14ac:dyDescent="0.4">
      <c r="A886" s="44">
        <f>A860+1</f>
        <v>35</v>
      </c>
    </row>
    <row r="912" spans="1:1" x14ac:dyDescent="0.4">
      <c r="A912" s="44">
        <f>A886+1</f>
        <v>36</v>
      </c>
    </row>
    <row r="938" spans="1:1" x14ac:dyDescent="0.4">
      <c r="A938" s="44">
        <f>A912+1</f>
        <v>37</v>
      </c>
    </row>
    <row r="964" spans="1:1" x14ac:dyDescent="0.4">
      <c r="A964" s="44">
        <f>A938+1</f>
        <v>38</v>
      </c>
    </row>
    <row r="990" spans="1:1" x14ac:dyDescent="0.4">
      <c r="A990" s="44">
        <f>A964+1</f>
        <v>39</v>
      </c>
    </row>
    <row r="1016" spans="1:1" x14ac:dyDescent="0.4">
      <c r="A1016" s="44">
        <f>A990+1</f>
        <v>40</v>
      </c>
    </row>
    <row r="1042" spans="1:1" x14ac:dyDescent="0.4">
      <c r="A1042" s="44">
        <f>A1016+1</f>
        <v>41</v>
      </c>
    </row>
    <row r="1068" spans="1:1" x14ac:dyDescent="0.4">
      <c r="A1068" s="44">
        <f>A1042+1</f>
        <v>42</v>
      </c>
    </row>
    <row r="1094" spans="1:1" x14ac:dyDescent="0.4">
      <c r="A1094" s="44">
        <f>A1068+1</f>
        <v>43</v>
      </c>
    </row>
    <row r="1120" spans="1:1" x14ac:dyDescent="0.4">
      <c r="A1120" s="44">
        <f>A1094+1</f>
        <v>44</v>
      </c>
    </row>
    <row r="1146" spans="1:1" x14ac:dyDescent="0.4">
      <c r="A1146" s="44">
        <f>A1120+1</f>
        <v>45</v>
      </c>
    </row>
    <row r="1172" spans="1:1" x14ac:dyDescent="0.4">
      <c r="A1172" s="44">
        <f>A1146+1</f>
        <v>46</v>
      </c>
    </row>
    <row r="1198" spans="1:1" x14ac:dyDescent="0.4">
      <c r="A1198" s="44">
        <f>A1172+1</f>
        <v>47</v>
      </c>
    </row>
    <row r="1224" spans="1:1" x14ac:dyDescent="0.4">
      <c r="A1224" s="44">
        <f>A1198+1</f>
        <v>48</v>
      </c>
    </row>
    <row r="1250" spans="1:1" x14ac:dyDescent="0.4">
      <c r="A1250" s="44">
        <f>A1224+1</f>
        <v>49</v>
      </c>
    </row>
    <row r="1276" spans="1:1" x14ac:dyDescent="0.4">
      <c r="A1276" s="44">
        <f>A1250+1</f>
        <v>50</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D6943-A088-4382-B9CA-03D964E1448E}">
  <dimension ref="A1:U64"/>
  <sheetViews>
    <sheetView zoomScale="70" zoomScaleNormal="70" workbookViewId="0">
      <pane xSplit="1" ySplit="7" topLeftCell="B8" activePane="bottomRight" state="frozen"/>
      <selection activeCell="N17" sqref="N17"/>
      <selection pane="topRight" activeCell="N17" sqref="N17"/>
      <selection pane="bottomLeft" activeCell="N17" sqref="N17"/>
      <selection pane="bottomRight" activeCell="N17" sqref="N17"/>
    </sheetView>
  </sheetViews>
  <sheetFormatPr defaultRowHeight="18.75" x14ac:dyDescent="0.4"/>
  <cols>
    <col min="1" max="1" width="4.875" customWidth="1"/>
    <col min="2" max="2" width="15.625" customWidth="1"/>
    <col min="3" max="3" width="10.625" customWidth="1"/>
    <col min="4" max="6" width="8.25" customWidth="1"/>
    <col min="7" max="7" width="9.875" customWidth="1"/>
    <col min="10" max="15" width="7.75" customWidth="1"/>
    <col min="18" max="20" width="15.625" customWidth="1"/>
    <col min="21" max="21" width="9.75" customWidth="1"/>
    <col min="22" max="22" width="14.875" customWidth="1"/>
  </cols>
  <sheetData>
    <row r="1" spans="1:21" x14ac:dyDescent="0.4">
      <c r="A1" s="1" t="s">
        <v>7</v>
      </c>
      <c r="C1" t="s">
        <v>69</v>
      </c>
      <c r="I1">
        <v>8</v>
      </c>
    </row>
    <row r="2" spans="1:21" x14ac:dyDescent="0.4">
      <c r="A2" s="1" t="s">
        <v>8</v>
      </c>
      <c r="C2" t="s">
        <v>64</v>
      </c>
    </row>
    <row r="3" spans="1:21" x14ac:dyDescent="0.4">
      <c r="A3" s="1" t="s">
        <v>10</v>
      </c>
      <c r="C3" s="24">
        <v>100000</v>
      </c>
    </row>
    <row r="4" spans="1:21" x14ac:dyDescent="0.4">
      <c r="A4" s="1" t="s">
        <v>11</v>
      </c>
      <c r="C4" s="24" t="s">
        <v>13</v>
      </c>
    </row>
    <row r="5" spans="1:21" ht="19.5" thickBot="1" x14ac:dyDescent="0.45">
      <c r="A5" s="1" t="s">
        <v>12</v>
      </c>
      <c r="C5" s="24" t="s">
        <v>34</v>
      </c>
    </row>
    <row r="6" spans="1:21" ht="19.5" thickBot="1" x14ac:dyDescent="0.45">
      <c r="A6" s="19" t="s">
        <v>0</v>
      </c>
      <c r="B6" s="19" t="s">
        <v>1</v>
      </c>
      <c r="C6" s="19" t="s">
        <v>1</v>
      </c>
      <c r="D6" s="39" t="s">
        <v>25</v>
      </c>
      <c r="E6" s="20"/>
      <c r="F6" s="21"/>
      <c r="G6" s="166" t="s">
        <v>3</v>
      </c>
      <c r="H6" s="167"/>
      <c r="I6" s="173"/>
      <c r="J6" s="166" t="s">
        <v>23</v>
      </c>
      <c r="K6" s="167"/>
      <c r="L6" s="173"/>
      <c r="M6" s="166" t="s">
        <v>24</v>
      </c>
      <c r="N6" s="167"/>
      <c r="O6" s="173"/>
      <c r="P6" s="165" t="s">
        <v>37</v>
      </c>
      <c r="Q6" s="165"/>
      <c r="R6" s="106">
        <v>1.27</v>
      </c>
      <c r="S6" s="106">
        <v>1.5</v>
      </c>
      <c r="T6" s="106">
        <v>2</v>
      </c>
      <c r="U6" s="71"/>
    </row>
    <row r="7" spans="1:21" ht="19.5" thickBot="1" x14ac:dyDescent="0.45">
      <c r="A7" s="22"/>
      <c r="B7" s="22" t="s">
        <v>2</v>
      </c>
      <c r="C7" s="54" t="s">
        <v>29</v>
      </c>
      <c r="D7" s="9">
        <v>1.27</v>
      </c>
      <c r="E7" s="10">
        <v>1.5</v>
      </c>
      <c r="F7" s="11">
        <v>2</v>
      </c>
      <c r="G7" s="9">
        <v>1.27</v>
      </c>
      <c r="H7" s="10">
        <v>1.5</v>
      </c>
      <c r="I7" s="11">
        <v>2</v>
      </c>
      <c r="J7" s="9">
        <v>1.27</v>
      </c>
      <c r="K7" s="10">
        <v>1.5</v>
      </c>
      <c r="L7" s="11">
        <v>2</v>
      </c>
      <c r="M7" s="9">
        <v>1.27</v>
      </c>
      <c r="N7" s="10">
        <v>1.5</v>
      </c>
      <c r="O7" s="11">
        <v>2</v>
      </c>
      <c r="P7" s="57" t="s">
        <v>38</v>
      </c>
      <c r="Q7" s="57" t="s">
        <v>39</v>
      </c>
      <c r="R7" s="75" t="s">
        <v>63</v>
      </c>
      <c r="S7" s="75" t="s">
        <v>63</v>
      </c>
      <c r="T7" s="75" t="s">
        <v>63</v>
      </c>
      <c r="U7" s="73"/>
    </row>
    <row r="8" spans="1:21" ht="19.5" thickBot="1" x14ac:dyDescent="0.45">
      <c r="A8" s="23" t="s">
        <v>9</v>
      </c>
      <c r="B8" s="104">
        <v>44586</v>
      </c>
      <c r="C8" s="40"/>
      <c r="D8" s="13"/>
      <c r="E8" s="12"/>
      <c r="F8" s="14"/>
      <c r="G8" s="15">
        <f>C3</f>
        <v>100000</v>
      </c>
      <c r="H8" s="16">
        <f>C3</f>
        <v>100000</v>
      </c>
      <c r="I8" s="17">
        <f>C3</f>
        <v>100000</v>
      </c>
      <c r="J8" s="170" t="s">
        <v>23</v>
      </c>
      <c r="K8" s="171"/>
      <c r="L8" s="172"/>
      <c r="M8" s="170"/>
      <c r="N8" s="171"/>
      <c r="O8" s="172"/>
      <c r="P8" s="8"/>
      <c r="Q8" s="8"/>
      <c r="R8" s="75"/>
      <c r="S8" s="75"/>
      <c r="T8" s="75"/>
      <c r="U8" s="74"/>
    </row>
    <row r="9" spans="1:21" x14ac:dyDescent="0.4">
      <c r="A9" s="5">
        <v>1</v>
      </c>
      <c r="B9" s="102"/>
      <c r="C9" s="41"/>
      <c r="D9" s="45"/>
      <c r="E9" s="46"/>
      <c r="F9" s="47"/>
      <c r="G9" s="18" t="str">
        <f t="shared" ref="G9:G25" si="0">IF(D9="","",G8+M9)</f>
        <v/>
      </c>
      <c r="H9" s="18" t="str">
        <f t="shared" ref="H9:I24" si="1">IF(E9="","",H8+N9)</f>
        <v/>
      </c>
      <c r="I9" s="18" t="str">
        <f t="shared" si="1"/>
        <v/>
      </c>
      <c r="J9" s="32">
        <f>IF(G8="","",G8*0.03)</f>
        <v>3000</v>
      </c>
      <c r="K9" s="33">
        <f>IF(H8="","",H8*0.03)</f>
        <v>3000</v>
      </c>
      <c r="L9" s="34">
        <f>IF(I8="","",I8*0.03)</f>
        <v>3000</v>
      </c>
      <c r="M9" s="32" t="str">
        <f>IF(D9="","",J9*D9)</f>
        <v/>
      </c>
      <c r="N9" s="33" t="str">
        <f>IF(E9="","",K9*E9)</f>
        <v/>
      </c>
      <c r="O9" s="34" t="str">
        <f>IF(F9="","",L9*F9)</f>
        <v/>
      </c>
      <c r="P9" s="72"/>
      <c r="Q9" s="72"/>
      <c r="R9" s="102"/>
      <c r="S9" s="102"/>
      <c r="T9" s="102"/>
      <c r="U9" s="103"/>
    </row>
    <row r="10" spans="1:21" x14ac:dyDescent="0.4">
      <c r="A10" s="5">
        <v>2</v>
      </c>
      <c r="B10" s="103"/>
      <c r="C10" s="38"/>
      <c r="D10" s="48"/>
      <c r="E10" s="49"/>
      <c r="F10" s="50"/>
      <c r="G10" s="18" t="str">
        <f t="shared" si="0"/>
        <v/>
      </c>
      <c r="H10" s="18" t="str">
        <f t="shared" si="1"/>
        <v/>
      </c>
      <c r="I10" s="18" t="str">
        <f t="shared" si="1"/>
        <v/>
      </c>
      <c r="J10" s="35" t="str">
        <f t="shared" ref="J10:L25" si="2">IF(G9="","",G9*0.03)</f>
        <v/>
      </c>
      <c r="K10" s="36" t="str">
        <f t="shared" si="2"/>
        <v/>
      </c>
      <c r="L10" s="37" t="str">
        <f t="shared" si="2"/>
        <v/>
      </c>
      <c r="M10" s="35" t="str">
        <f t="shared" ref="M10:O25" si="3">IF(D10="","",J10*D10)</f>
        <v/>
      </c>
      <c r="N10" s="36" t="str">
        <f t="shared" si="3"/>
        <v/>
      </c>
      <c r="O10" s="37" t="str">
        <f t="shared" si="3"/>
        <v/>
      </c>
      <c r="P10" s="72"/>
      <c r="Q10" s="72"/>
      <c r="R10" s="103"/>
      <c r="S10" s="103"/>
      <c r="T10" s="103"/>
      <c r="U10" s="73"/>
    </row>
    <row r="11" spans="1:21" x14ac:dyDescent="0.4">
      <c r="A11" s="5">
        <v>3</v>
      </c>
      <c r="B11" s="103"/>
      <c r="C11" s="38"/>
      <c r="D11" s="48"/>
      <c r="E11" s="49"/>
      <c r="F11" s="50"/>
      <c r="G11" s="18" t="str">
        <f t="shared" si="0"/>
        <v/>
      </c>
      <c r="H11" s="18" t="str">
        <f t="shared" si="1"/>
        <v/>
      </c>
      <c r="I11" s="18" t="str">
        <f t="shared" si="1"/>
        <v/>
      </c>
      <c r="J11" s="35" t="str">
        <f t="shared" si="2"/>
        <v/>
      </c>
      <c r="K11" s="36" t="str">
        <f t="shared" si="2"/>
        <v/>
      </c>
      <c r="L11" s="37" t="str">
        <f t="shared" si="2"/>
        <v/>
      </c>
      <c r="M11" s="35" t="str">
        <f t="shared" si="3"/>
        <v/>
      </c>
      <c r="N11" s="36" t="str">
        <f t="shared" si="3"/>
        <v/>
      </c>
      <c r="O11" s="37" t="str">
        <f t="shared" si="3"/>
        <v/>
      </c>
      <c r="P11" s="72"/>
      <c r="Q11" s="72"/>
      <c r="R11" s="103"/>
      <c r="S11" s="103"/>
      <c r="T11" s="103"/>
      <c r="U11" s="73"/>
    </row>
    <row r="12" spans="1:21" x14ac:dyDescent="0.4">
      <c r="A12" s="5">
        <v>4</v>
      </c>
      <c r="B12" s="103"/>
      <c r="C12" s="38"/>
      <c r="D12" s="48"/>
      <c r="E12" s="49"/>
      <c r="F12" s="50"/>
      <c r="G12" s="18" t="str">
        <f t="shared" si="0"/>
        <v/>
      </c>
      <c r="H12" s="18" t="str">
        <f t="shared" si="1"/>
        <v/>
      </c>
      <c r="I12" s="18" t="str">
        <f t="shared" si="1"/>
        <v/>
      </c>
      <c r="J12" s="35" t="str">
        <f t="shared" si="2"/>
        <v/>
      </c>
      <c r="K12" s="36" t="str">
        <f t="shared" si="2"/>
        <v/>
      </c>
      <c r="L12" s="37" t="str">
        <f t="shared" si="2"/>
        <v/>
      </c>
      <c r="M12" s="35" t="str">
        <f t="shared" si="3"/>
        <v/>
      </c>
      <c r="N12" s="36" t="str">
        <f t="shared" si="3"/>
        <v/>
      </c>
      <c r="O12" s="37" t="str">
        <f t="shared" si="3"/>
        <v/>
      </c>
      <c r="P12" s="72"/>
      <c r="Q12" s="72"/>
      <c r="R12" s="103"/>
      <c r="S12" s="103"/>
      <c r="T12" s="103"/>
      <c r="U12" s="73"/>
    </row>
    <row r="13" spans="1:21" x14ac:dyDescent="0.4">
      <c r="A13" s="5">
        <v>5</v>
      </c>
      <c r="B13" s="103"/>
      <c r="C13" s="38"/>
      <c r="D13" s="48"/>
      <c r="E13" s="49"/>
      <c r="F13" s="50"/>
      <c r="G13" s="18" t="str">
        <f t="shared" si="0"/>
        <v/>
      </c>
      <c r="H13" s="18" t="str">
        <f t="shared" si="1"/>
        <v/>
      </c>
      <c r="I13" s="18" t="str">
        <f t="shared" si="1"/>
        <v/>
      </c>
      <c r="J13" s="35" t="str">
        <f t="shared" si="2"/>
        <v/>
      </c>
      <c r="K13" s="36" t="str">
        <f t="shared" si="2"/>
        <v/>
      </c>
      <c r="L13" s="37" t="str">
        <f t="shared" si="2"/>
        <v/>
      </c>
      <c r="M13" s="35" t="str">
        <f t="shared" si="3"/>
        <v/>
      </c>
      <c r="N13" s="36" t="str">
        <f t="shared" si="3"/>
        <v/>
      </c>
      <c r="O13" s="37" t="str">
        <f t="shared" si="3"/>
        <v/>
      </c>
      <c r="P13" s="72"/>
      <c r="Q13" s="72"/>
      <c r="R13" s="103"/>
      <c r="S13" s="103"/>
      <c r="T13" s="103"/>
      <c r="U13" s="73"/>
    </row>
    <row r="14" spans="1:21" x14ac:dyDescent="0.4">
      <c r="A14" s="5">
        <v>6</v>
      </c>
      <c r="B14" s="103"/>
      <c r="C14" s="38"/>
      <c r="D14" s="48"/>
      <c r="E14" s="49"/>
      <c r="F14" s="50"/>
      <c r="G14" s="18" t="str">
        <f t="shared" si="0"/>
        <v/>
      </c>
      <c r="H14" s="18" t="str">
        <f t="shared" si="1"/>
        <v/>
      </c>
      <c r="I14" s="18" t="str">
        <f t="shared" si="1"/>
        <v/>
      </c>
      <c r="J14" s="35" t="str">
        <f t="shared" si="2"/>
        <v/>
      </c>
      <c r="K14" s="36" t="str">
        <f t="shared" si="2"/>
        <v/>
      </c>
      <c r="L14" s="37" t="str">
        <f t="shared" si="2"/>
        <v/>
      </c>
      <c r="M14" s="35" t="str">
        <f t="shared" si="3"/>
        <v/>
      </c>
      <c r="N14" s="36" t="str">
        <f t="shared" si="3"/>
        <v/>
      </c>
      <c r="O14" s="37" t="str">
        <f t="shared" si="3"/>
        <v/>
      </c>
      <c r="P14" s="72"/>
      <c r="Q14" s="72"/>
      <c r="R14" s="103"/>
      <c r="S14" s="103"/>
      <c r="T14" s="103"/>
      <c r="U14" s="73"/>
    </row>
    <row r="15" spans="1:21" x14ac:dyDescent="0.4">
      <c r="A15" s="5">
        <v>7</v>
      </c>
      <c r="B15" s="103"/>
      <c r="C15" s="38"/>
      <c r="D15" s="48"/>
      <c r="E15" s="49"/>
      <c r="F15" s="50"/>
      <c r="G15" s="18" t="str">
        <f t="shared" si="0"/>
        <v/>
      </c>
      <c r="H15" s="18" t="str">
        <f t="shared" si="1"/>
        <v/>
      </c>
      <c r="I15" s="18" t="str">
        <f t="shared" si="1"/>
        <v/>
      </c>
      <c r="J15" s="35" t="str">
        <f t="shared" si="2"/>
        <v/>
      </c>
      <c r="K15" s="36" t="str">
        <f t="shared" si="2"/>
        <v/>
      </c>
      <c r="L15" s="37" t="str">
        <f t="shared" si="2"/>
        <v/>
      </c>
      <c r="M15" s="35" t="str">
        <f t="shared" si="3"/>
        <v/>
      </c>
      <c r="N15" s="36" t="str">
        <f t="shared" si="3"/>
        <v/>
      </c>
      <c r="O15" s="37" t="str">
        <f t="shared" si="3"/>
        <v/>
      </c>
      <c r="P15" s="72"/>
      <c r="Q15" s="72"/>
      <c r="R15" s="103"/>
      <c r="S15" s="103"/>
      <c r="T15" s="103"/>
      <c r="U15" s="73"/>
    </row>
    <row r="16" spans="1:21" x14ac:dyDescent="0.4">
      <c r="A16" s="5">
        <v>8</v>
      </c>
      <c r="B16" s="103"/>
      <c r="C16" s="38"/>
      <c r="D16" s="48"/>
      <c r="E16" s="49"/>
      <c r="F16" s="50"/>
      <c r="G16" s="18" t="str">
        <f t="shared" si="0"/>
        <v/>
      </c>
      <c r="H16" s="18" t="str">
        <f t="shared" si="1"/>
        <v/>
      </c>
      <c r="I16" s="18" t="str">
        <f t="shared" si="1"/>
        <v/>
      </c>
      <c r="J16" s="35" t="str">
        <f t="shared" si="2"/>
        <v/>
      </c>
      <c r="K16" s="36" t="str">
        <f t="shared" si="2"/>
        <v/>
      </c>
      <c r="L16" s="37" t="str">
        <f t="shared" si="2"/>
        <v/>
      </c>
      <c r="M16" s="35" t="str">
        <f t="shared" si="3"/>
        <v/>
      </c>
      <c r="N16" s="36" t="str">
        <f t="shared" si="3"/>
        <v/>
      </c>
      <c r="O16" s="37" t="str">
        <f t="shared" si="3"/>
        <v/>
      </c>
      <c r="P16" s="72"/>
      <c r="Q16" s="72"/>
      <c r="R16" s="103"/>
      <c r="S16" s="103"/>
      <c r="T16" s="103"/>
      <c r="U16" s="73"/>
    </row>
    <row r="17" spans="1:21" x14ac:dyDescent="0.4">
      <c r="A17" s="5">
        <v>9</v>
      </c>
      <c r="B17" s="103"/>
      <c r="C17" s="38"/>
      <c r="D17" s="48"/>
      <c r="E17" s="49"/>
      <c r="F17" s="50"/>
      <c r="G17" s="18" t="str">
        <f t="shared" si="0"/>
        <v/>
      </c>
      <c r="H17" s="18" t="str">
        <f t="shared" si="1"/>
        <v/>
      </c>
      <c r="I17" s="18" t="str">
        <f t="shared" si="1"/>
        <v/>
      </c>
      <c r="J17" s="35" t="str">
        <f t="shared" si="2"/>
        <v/>
      </c>
      <c r="K17" s="36" t="str">
        <f t="shared" si="2"/>
        <v/>
      </c>
      <c r="L17" s="37" t="str">
        <f t="shared" si="2"/>
        <v/>
      </c>
      <c r="M17" s="35" t="str">
        <f t="shared" si="3"/>
        <v/>
      </c>
      <c r="N17" s="36" t="str">
        <f t="shared" si="3"/>
        <v/>
      </c>
      <c r="O17" s="37" t="str">
        <f t="shared" si="3"/>
        <v/>
      </c>
      <c r="P17" s="72"/>
      <c r="Q17" s="72"/>
      <c r="R17" s="103"/>
      <c r="S17" s="103"/>
      <c r="T17" s="103"/>
      <c r="U17" s="73"/>
    </row>
    <row r="18" spans="1:21" x14ac:dyDescent="0.4">
      <c r="A18" s="5">
        <v>10</v>
      </c>
      <c r="B18" s="103"/>
      <c r="C18" s="38"/>
      <c r="D18" s="48"/>
      <c r="E18" s="49"/>
      <c r="F18" s="50"/>
      <c r="G18" s="18" t="str">
        <f t="shared" si="0"/>
        <v/>
      </c>
      <c r="H18" s="18" t="str">
        <f t="shared" si="1"/>
        <v/>
      </c>
      <c r="I18" s="18" t="str">
        <f t="shared" si="1"/>
        <v/>
      </c>
      <c r="J18" s="35" t="str">
        <f t="shared" si="2"/>
        <v/>
      </c>
      <c r="K18" s="36" t="str">
        <f t="shared" si="2"/>
        <v/>
      </c>
      <c r="L18" s="37" t="str">
        <f t="shared" si="2"/>
        <v/>
      </c>
      <c r="M18" s="35" t="str">
        <f t="shared" si="3"/>
        <v/>
      </c>
      <c r="N18" s="36" t="str">
        <f t="shared" si="3"/>
        <v/>
      </c>
      <c r="O18" s="37" t="str">
        <f t="shared" si="3"/>
        <v/>
      </c>
      <c r="P18" s="72"/>
      <c r="Q18" s="72"/>
      <c r="R18" s="103"/>
      <c r="S18" s="103"/>
      <c r="T18" s="103"/>
      <c r="U18" s="73"/>
    </row>
    <row r="19" spans="1:21" x14ac:dyDescent="0.4">
      <c r="A19" s="5">
        <v>11</v>
      </c>
      <c r="B19" s="103"/>
      <c r="C19" s="38"/>
      <c r="D19" s="48"/>
      <c r="E19" s="49"/>
      <c r="F19" s="50"/>
      <c r="G19" s="18" t="str">
        <f t="shared" si="0"/>
        <v/>
      </c>
      <c r="H19" s="18" t="str">
        <f t="shared" si="1"/>
        <v/>
      </c>
      <c r="I19" s="18" t="str">
        <f t="shared" si="1"/>
        <v/>
      </c>
      <c r="J19" s="35" t="str">
        <f t="shared" si="2"/>
        <v/>
      </c>
      <c r="K19" s="36" t="str">
        <f t="shared" si="2"/>
        <v/>
      </c>
      <c r="L19" s="37" t="str">
        <f t="shared" si="2"/>
        <v/>
      </c>
      <c r="M19" s="35" t="str">
        <f t="shared" si="3"/>
        <v/>
      </c>
      <c r="N19" s="36" t="str">
        <f t="shared" si="3"/>
        <v/>
      </c>
      <c r="O19" s="37" t="str">
        <f t="shared" si="3"/>
        <v/>
      </c>
      <c r="P19" s="72"/>
      <c r="Q19" s="72"/>
      <c r="R19" s="103"/>
      <c r="S19" s="103"/>
      <c r="T19" s="103"/>
      <c r="U19" s="73"/>
    </row>
    <row r="20" spans="1:21" x14ac:dyDescent="0.4">
      <c r="A20" s="5">
        <v>12</v>
      </c>
      <c r="B20" s="103"/>
      <c r="C20" s="38"/>
      <c r="D20" s="48"/>
      <c r="E20" s="49"/>
      <c r="F20" s="50"/>
      <c r="G20" s="18" t="str">
        <f t="shared" si="0"/>
        <v/>
      </c>
      <c r="H20" s="18" t="str">
        <f t="shared" si="1"/>
        <v/>
      </c>
      <c r="I20" s="18" t="str">
        <f t="shared" si="1"/>
        <v/>
      </c>
      <c r="J20" s="35" t="str">
        <f t="shared" si="2"/>
        <v/>
      </c>
      <c r="K20" s="36" t="str">
        <f t="shared" si="2"/>
        <v/>
      </c>
      <c r="L20" s="37" t="str">
        <f t="shared" si="2"/>
        <v/>
      </c>
      <c r="M20" s="35" t="str">
        <f t="shared" si="3"/>
        <v/>
      </c>
      <c r="N20" s="36" t="str">
        <f t="shared" si="3"/>
        <v/>
      </c>
      <c r="O20" s="37" t="str">
        <f t="shared" si="3"/>
        <v/>
      </c>
      <c r="P20" s="72"/>
      <c r="Q20" s="72"/>
      <c r="R20" s="103"/>
      <c r="S20" s="103"/>
      <c r="T20" s="103"/>
      <c r="U20" s="73"/>
    </row>
    <row r="21" spans="1:21" x14ac:dyDescent="0.4">
      <c r="A21" s="5">
        <v>13</v>
      </c>
      <c r="B21" s="103"/>
      <c r="C21" s="38"/>
      <c r="D21" s="48"/>
      <c r="E21" s="49"/>
      <c r="F21" s="50"/>
      <c r="G21" s="18" t="str">
        <f t="shared" si="0"/>
        <v/>
      </c>
      <c r="H21" s="18" t="str">
        <f t="shared" si="1"/>
        <v/>
      </c>
      <c r="I21" s="18" t="str">
        <f t="shared" si="1"/>
        <v/>
      </c>
      <c r="J21" s="35" t="str">
        <f t="shared" si="2"/>
        <v/>
      </c>
      <c r="K21" s="36" t="str">
        <f t="shared" si="2"/>
        <v/>
      </c>
      <c r="L21" s="37" t="str">
        <f t="shared" si="2"/>
        <v/>
      </c>
      <c r="M21" s="35" t="str">
        <f t="shared" si="3"/>
        <v/>
      </c>
      <c r="N21" s="36" t="str">
        <f t="shared" si="3"/>
        <v/>
      </c>
      <c r="O21" s="37" t="str">
        <f t="shared" si="3"/>
        <v/>
      </c>
      <c r="P21" s="72"/>
      <c r="Q21" s="72"/>
      <c r="R21" s="103"/>
      <c r="S21" s="103"/>
      <c r="T21" s="103"/>
      <c r="U21" s="73"/>
    </row>
    <row r="22" spans="1:21" x14ac:dyDescent="0.4">
      <c r="A22" s="5">
        <v>14</v>
      </c>
      <c r="B22" s="103"/>
      <c r="C22" s="38"/>
      <c r="D22" s="48"/>
      <c r="E22" s="49"/>
      <c r="F22" s="50"/>
      <c r="G22" s="18" t="str">
        <f t="shared" si="0"/>
        <v/>
      </c>
      <c r="H22" s="18" t="str">
        <f t="shared" si="1"/>
        <v/>
      </c>
      <c r="I22" s="18" t="str">
        <f t="shared" si="1"/>
        <v/>
      </c>
      <c r="J22" s="35" t="str">
        <f t="shared" si="2"/>
        <v/>
      </c>
      <c r="K22" s="36" t="str">
        <f t="shared" si="2"/>
        <v/>
      </c>
      <c r="L22" s="37" t="str">
        <f t="shared" si="2"/>
        <v/>
      </c>
      <c r="M22" s="35" t="str">
        <f t="shared" si="3"/>
        <v/>
      </c>
      <c r="N22" s="36" t="str">
        <f t="shared" si="3"/>
        <v/>
      </c>
      <c r="O22" s="37" t="str">
        <f t="shared" si="3"/>
        <v/>
      </c>
      <c r="P22" s="72"/>
      <c r="Q22" s="72"/>
      <c r="R22" s="103"/>
      <c r="S22" s="103"/>
      <c r="T22" s="103"/>
      <c r="U22" s="73"/>
    </row>
    <row r="23" spans="1:21" x14ac:dyDescent="0.4">
      <c r="A23" s="5">
        <v>15</v>
      </c>
      <c r="B23" s="103"/>
      <c r="C23" s="38"/>
      <c r="D23" s="48"/>
      <c r="E23" s="49"/>
      <c r="F23" s="50"/>
      <c r="G23" s="18" t="str">
        <f t="shared" si="0"/>
        <v/>
      </c>
      <c r="H23" s="18" t="str">
        <f t="shared" si="1"/>
        <v/>
      </c>
      <c r="I23" s="18" t="str">
        <f t="shared" si="1"/>
        <v/>
      </c>
      <c r="J23" s="35" t="str">
        <f t="shared" si="2"/>
        <v/>
      </c>
      <c r="K23" s="36" t="str">
        <f t="shared" si="2"/>
        <v/>
      </c>
      <c r="L23" s="37" t="str">
        <f t="shared" si="2"/>
        <v/>
      </c>
      <c r="M23" s="35" t="str">
        <f t="shared" si="3"/>
        <v/>
      </c>
      <c r="N23" s="36" t="str">
        <f t="shared" si="3"/>
        <v/>
      </c>
      <c r="O23" s="37" t="str">
        <f t="shared" si="3"/>
        <v/>
      </c>
      <c r="P23" s="72"/>
      <c r="Q23" s="72"/>
      <c r="R23" s="103"/>
      <c r="S23" s="103"/>
      <c r="T23" s="103"/>
      <c r="U23" s="73"/>
    </row>
    <row r="24" spans="1:21" x14ac:dyDescent="0.4">
      <c r="A24" s="5">
        <v>16</v>
      </c>
      <c r="B24" s="103"/>
      <c r="C24" s="38"/>
      <c r="D24" s="48"/>
      <c r="E24" s="49"/>
      <c r="F24" s="50"/>
      <c r="G24" s="18" t="str">
        <f t="shared" si="0"/>
        <v/>
      </c>
      <c r="H24" s="18" t="str">
        <f t="shared" si="1"/>
        <v/>
      </c>
      <c r="I24" s="18" t="str">
        <f t="shared" si="1"/>
        <v/>
      </c>
      <c r="J24" s="35" t="str">
        <f t="shared" si="2"/>
        <v/>
      </c>
      <c r="K24" s="36" t="str">
        <f t="shared" si="2"/>
        <v/>
      </c>
      <c r="L24" s="37" t="str">
        <f t="shared" si="2"/>
        <v/>
      </c>
      <c r="M24" s="35" t="str">
        <f t="shared" si="3"/>
        <v/>
      </c>
      <c r="N24" s="36" t="str">
        <f t="shared" si="3"/>
        <v/>
      </c>
      <c r="O24" s="37" t="str">
        <f t="shared" si="3"/>
        <v/>
      </c>
      <c r="P24" s="72"/>
      <c r="Q24" s="72"/>
      <c r="R24" s="103"/>
      <c r="S24" s="103"/>
      <c r="T24" s="103"/>
      <c r="U24" s="73"/>
    </row>
    <row r="25" spans="1:21" x14ac:dyDescent="0.4">
      <c r="A25" s="5">
        <v>17</v>
      </c>
      <c r="B25" s="103"/>
      <c r="C25" s="38"/>
      <c r="D25" s="48"/>
      <c r="E25" s="49"/>
      <c r="F25" s="50"/>
      <c r="G25" s="18" t="str">
        <f t="shared" si="0"/>
        <v/>
      </c>
      <c r="H25" s="18" t="str">
        <f>IF(E25="","",H24+N25)</f>
        <v/>
      </c>
      <c r="I25" s="18" t="str">
        <f>IF(F25="","",I24+O25)</f>
        <v/>
      </c>
      <c r="J25" s="35" t="str">
        <f t="shared" si="2"/>
        <v/>
      </c>
      <c r="K25" s="36" t="str">
        <f t="shared" si="2"/>
        <v/>
      </c>
      <c r="L25" s="37" t="str">
        <f t="shared" si="2"/>
        <v/>
      </c>
      <c r="M25" s="35" t="str">
        <f t="shared" si="3"/>
        <v/>
      </c>
      <c r="N25" s="36" t="str">
        <f t="shared" si="3"/>
        <v/>
      </c>
      <c r="O25" s="37" t="str">
        <f t="shared" si="3"/>
        <v/>
      </c>
      <c r="P25" s="72"/>
      <c r="Q25" s="72"/>
      <c r="R25" s="103"/>
      <c r="S25" s="103"/>
      <c r="T25" s="103"/>
      <c r="U25" s="73"/>
    </row>
    <row r="26" spans="1:21" x14ac:dyDescent="0.4">
      <c r="A26" s="5">
        <v>18</v>
      </c>
      <c r="B26" s="103"/>
      <c r="C26" s="38"/>
      <c r="D26" s="48"/>
      <c r="E26" s="49"/>
      <c r="F26" s="50"/>
      <c r="G26" s="18" t="str">
        <f t="shared" ref="G26:I41" si="4">IF(D26="","",G25+M26)</f>
        <v/>
      </c>
      <c r="H26" s="18" t="str">
        <f t="shared" si="4"/>
        <v/>
      </c>
      <c r="I26" s="18" t="str">
        <f t="shared" si="4"/>
        <v/>
      </c>
      <c r="J26" s="35" t="str">
        <f t="shared" ref="J26:L58" si="5">IF(G25="","",G25*0.03)</f>
        <v/>
      </c>
      <c r="K26" s="36" t="str">
        <f t="shared" si="5"/>
        <v/>
      </c>
      <c r="L26" s="37" t="str">
        <f t="shared" si="5"/>
        <v/>
      </c>
      <c r="M26" s="35" t="str">
        <f t="shared" ref="M26:O58" si="6">IF(D26="","",J26*D26)</f>
        <v/>
      </c>
      <c r="N26" s="36" t="str">
        <f t="shared" si="6"/>
        <v/>
      </c>
      <c r="O26" s="37" t="str">
        <f t="shared" si="6"/>
        <v/>
      </c>
      <c r="P26" s="72"/>
      <c r="Q26" s="72"/>
      <c r="R26" s="103"/>
      <c r="S26" s="103"/>
      <c r="T26" s="103"/>
      <c r="U26" s="73"/>
    </row>
    <row r="27" spans="1:21" x14ac:dyDescent="0.4">
      <c r="A27" s="5">
        <v>19</v>
      </c>
      <c r="B27" s="103"/>
      <c r="C27" s="38"/>
      <c r="D27" s="48"/>
      <c r="E27" s="49"/>
      <c r="F27" s="50"/>
      <c r="G27" s="18" t="str">
        <f t="shared" si="4"/>
        <v/>
      </c>
      <c r="H27" s="18" t="str">
        <f t="shared" si="4"/>
        <v/>
      </c>
      <c r="I27" s="18" t="str">
        <f t="shared" si="4"/>
        <v/>
      </c>
      <c r="J27" s="35" t="str">
        <f t="shared" si="5"/>
        <v/>
      </c>
      <c r="K27" s="36" t="str">
        <f t="shared" si="5"/>
        <v/>
      </c>
      <c r="L27" s="37" t="str">
        <f t="shared" si="5"/>
        <v/>
      </c>
      <c r="M27" s="35" t="str">
        <f t="shared" si="6"/>
        <v/>
      </c>
      <c r="N27" s="36" t="str">
        <f t="shared" si="6"/>
        <v/>
      </c>
      <c r="O27" s="37" t="str">
        <f t="shared" si="6"/>
        <v/>
      </c>
      <c r="P27" s="72"/>
      <c r="Q27" s="72"/>
      <c r="R27" s="103"/>
      <c r="S27" s="103"/>
      <c r="T27" s="103"/>
      <c r="U27" s="73"/>
    </row>
    <row r="28" spans="1:21" x14ac:dyDescent="0.4">
      <c r="A28" s="5">
        <v>20</v>
      </c>
      <c r="B28" s="103"/>
      <c r="C28" s="38"/>
      <c r="D28" s="48"/>
      <c r="E28" s="49"/>
      <c r="F28" s="50"/>
      <c r="G28" s="18" t="str">
        <f t="shared" si="4"/>
        <v/>
      </c>
      <c r="H28" s="18" t="str">
        <f t="shared" si="4"/>
        <v/>
      </c>
      <c r="I28" s="18" t="str">
        <f t="shared" si="4"/>
        <v/>
      </c>
      <c r="J28" s="35" t="str">
        <f t="shared" si="5"/>
        <v/>
      </c>
      <c r="K28" s="36" t="str">
        <f t="shared" si="5"/>
        <v/>
      </c>
      <c r="L28" s="37" t="str">
        <f t="shared" si="5"/>
        <v/>
      </c>
      <c r="M28" s="35" t="str">
        <f t="shared" si="6"/>
        <v/>
      </c>
      <c r="N28" s="36" t="str">
        <f t="shared" si="6"/>
        <v/>
      </c>
      <c r="O28" s="37" t="str">
        <f t="shared" si="6"/>
        <v/>
      </c>
      <c r="P28" s="72"/>
      <c r="Q28" s="72"/>
      <c r="R28" s="103"/>
      <c r="S28" s="103"/>
      <c r="T28" s="103"/>
      <c r="U28" s="73"/>
    </row>
    <row r="29" spans="1:21" x14ac:dyDescent="0.4">
      <c r="A29" s="5">
        <v>21</v>
      </c>
      <c r="B29" s="103"/>
      <c r="C29" s="38"/>
      <c r="D29" s="48"/>
      <c r="E29" s="49"/>
      <c r="F29" s="50"/>
      <c r="G29" s="18" t="str">
        <f t="shared" si="4"/>
        <v/>
      </c>
      <c r="H29" s="18" t="str">
        <f t="shared" si="4"/>
        <v/>
      </c>
      <c r="I29" s="18" t="str">
        <f t="shared" si="4"/>
        <v/>
      </c>
      <c r="J29" s="35" t="str">
        <f t="shared" si="5"/>
        <v/>
      </c>
      <c r="K29" s="36" t="str">
        <f t="shared" si="5"/>
        <v/>
      </c>
      <c r="L29" s="37" t="str">
        <f t="shared" si="5"/>
        <v/>
      </c>
      <c r="M29" s="35" t="str">
        <f t="shared" si="6"/>
        <v/>
      </c>
      <c r="N29" s="36" t="str">
        <f t="shared" si="6"/>
        <v/>
      </c>
      <c r="O29" s="37" t="str">
        <f t="shared" si="6"/>
        <v/>
      </c>
      <c r="P29" s="72"/>
      <c r="Q29" s="72"/>
      <c r="R29" s="103"/>
      <c r="S29" s="103"/>
      <c r="T29" s="103"/>
      <c r="U29" s="73"/>
    </row>
    <row r="30" spans="1:21" x14ac:dyDescent="0.4">
      <c r="A30" s="5">
        <v>22</v>
      </c>
      <c r="B30" s="103"/>
      <c r="C30" s="38"/>
      <c r="D30" s="48"/>
      <c r="E30" s="49"/>
      <c r="F30" s="50"/>
      <c r="G30" s="18" t="str">
        <f t="shared" si="4"/>
        <v/>
      </c>
      <c r="H30" s="18" t="str">
        <f t="shared" si="4"/>
        <v/>
      </c>
      <c r="I30" s="18" t="str">
        <f t="shared" si="4"/>
        <v/>
      </c>
      <c r="J30" s="35" t="str">
        <f t="shared" si="5"/>
        <v/>
      </c>
      <c r="K30" s="36" t="str">
        <f t="shared" si="5"/>
        <v/>
      </c>
      <c r="L30" s="37" t="str">
        <f t="shared" si="5"/>
        <v/>
      </c>
      <c r="M30" s="35" t="str">
        <f t="shared" si="6"/>
        <v/>
      </c>
      <c r="N30" s="36" t="str">
        <f t="shared" si="6"/>
        <v/>
      </c>
      <c r="O30" s="37" t="str">
        <f t="shared" si="6"/>
        <v/>
      </c>
      <c r="P30" s="72"/>
      <c r="Q30" s="72"/>
      <c r="R30" s="103"/>
      <c r="S30" s="103"/>
      <c r="T30" s="103"/>
      <c r="U30" s="73"/>
    </row>
    <row r="31" spans="1:21" x14ac:dyDescent="0.4">
      <c r="A31" s="5">
        <v>23</v>
      </c>
      <c r="B31" s="103"/>
      <c r="C31" s="38"/>
      <c r="D31" s="48"/>
      <c r="E31" s="49"/>
      <c r="F31" s="50"/>
      <c r="G31" s="18" t="str">
        <f t="shared" si="4"/>
        <v/>
      </c>
      <c r="H31" s="18" t="str">
        <f t="shared" si="4"/>
        <v/>
      </c>
      <c r="I31" s="18" t="str">
        <f t="shared" si="4"/>
        <v/>
      </c>
      <c r="J31" s="35" t="str">
        <f t="shared" si="5"/>
        <v/>
      </c>
      <c r="K31" s="36" t="str">
        <f t="shared" si="5"/>
        <v/>
      </c>
      <c r="L31" s="37" t="str">
        <f t="shared" si="5"/>
        <v/>
      </c>
      <c r="M31" s="35" t="str">
        <f t="shared" si="6"/>
        <v/>
      </c>
      <c r="N31" s="36" t="str">
        <f t="shared" si="6"/>
        <v/>
      </c>
      <c r="O31" s="37" t="str">
        <f t="shared" si="6"/>
        <v/>
      </c>
      <c r="P31" s="72"/>
      <c r="Q31" s="72"/>
      <c r="R31" s="103"/>
      <c r="S31" s="103"/>
      <c r="T31" s="103"/>
      <c r="U31" s="73"/>
    </row>
    <row r="32" spans="1:21" x14ac:dyDescent="0.4">
      <c r="A32" s="5">
        <v>24</v>
      </c>
      <c r="B32" s="103"/>
      <c r="C32" s="38"/>
      <c r="D32" s="48"/>
      <c r="E32" s="49"/>
      <c r="F32" s="50"/>
      <c r="G32" s="18" t="str">
        <f t="shared" si="4"/>
        <v/>
      </c>
      <c r="H32" s="18" t="str">
        <f t="shared" si="4"/>
        <v/>
      </c>
      <c r="I32" s="18" t="str">
        <f t="shared" si="4"/>
        <v/>
      </c>
      <c r="J32" s="35" t="str">
        <f t="shared" si="5"/>
        <v/>
      </c>
      <c r="K32" s="36" t="str">
        <f t="shared" si="5"/>
        <v/>
      </c>
      <c r="L32" s="37" t="str">
        <f t="shared" si="5"/>
        <v/>
      </c>
      <c r="M32" s="35" t="str">
        <f t="shared" si="6"/>
        <v/>
      </c>
      <c r="N32" s="36" t="str">
        <f t="shared" si="6"/>
        <v/>
      </c>
      <c r="O32" s="37" t="str">
        <f t="shared" si="6"/>
        <v/>
      </c>
      <c r="P32" s="72"/>
      <c r="Q32" s="72"/>
      <c r="R32" s="103"/>
      <c r="S32" s="103"/>
      <c r="T32" s="103"/>
      <c r="U32" s="73"/>
    </row>
    <row r="33" spans="1:21" x14ac:dyDescent="0.4">
      <c r="A33" s="5">
        <v>25</v>
      </c>
      <c r="B33" s="103"/>
      <c r="C33" s="38"/>
      <c r="D33" s="48"/>
      <c r="E33" s="49"/>
      <c r="F33" s="50"/>
      <c r="G33" s="18" t="str">
        <f t="shared" si="4"/>
        <v/>
      </c>
      <c r="H33" s="18" t="str">
        <f t="shared" si="4"/>
        <v/>
      </c>
      <c r="I33" s="18" t="str">
        <f t="shared" si="4"/>
        <v/>
      </c>
      <c r="J33" s="35" t="str">
        <f t="shared" si="5"/>
        <v/>
      </c>
      <c r="K33" s="36" t="str">
        <f t="shared" si="5"/>
        <v/>
      </c>
      <c r="L33" s="37" t="str">
        <f t="shared" si="5"/>
        <v/>
      </c>
      <c r="M33" s="35" t="str">
        <f t="shared" si="6"/>
        <v/>
      </c>
      <c r="N33" s="36" t="str">
        <f t="shared" si="6"/>
        <v/>
      </c>
      <c r="O33" s="37" t="str">
        <f t="shared" si="6"/>
        <v/>
      </c>
      <c r="P33" s="72"/>
      <c r="Q33" s="72"/>
      <c r="R33" s="103"/>
      <c r="S33" s="103"/>
      <c r="T33" s="103"/>
      <c r="U33" s="73"/>
    </row>
    <row r="34" spans="1:21" x14ac:dyDescent="0.4">
      <c r="A34" s="5">
        <v>26</v>
      </c>
      <c r="B34" s="103"/>
      <c r="C34" s="38"/>
      <c r="D34" s="48"/>
      <c r="E34" s="49"/>
      <c r="F34" s="50"/>
      <c r="G34" s="18" t="str">
        <f t="shared" si="4"/>
        <v/>
      </c>
      <c r="H34" s="18" t="str">
        <f t="shared" si="4"/>
        <v/>
      </c>
      <c r="I34" s="18" t="str">
        <f t="shared" si="4"/>
        <v/>
      </c>
      <c r="J34" s="35" t="str">
        <f t="shared" si="5"/>
        <v/>
      </c>
      <c r="K34" s="36" t="str">
        <f t="shared" si="5"/>
        <v/>
      </c>
      <c r="L34" s="37" t="str">
        <f t="shared" si="5"/>
        <v/>
      </c>
      <c r="M34" s="35" t="str">
        <f t="shared" si="6"/>
        <v/>
      </c>
      <c r="N34" s="36" t="str">
        <f t="shared" si="6"/>
        <v/>
      </c>
      <c r="O34" s="37" t="str">
        <f t="shared" si="6"/>
        <v/>
      </c>
      <c r="P34" s="72"/>
      <c r="Q34" s="72"/>
      <c r="R34" s="103"/>
      <c r="S34" s="103"/>
      <c r="T34" s="103"/>
      <c r="U34" s="73"/>
    </row>
    <row r="35" spans="1:21" x14ac:dyDescent="0.4">
      <c r="A35" s="5">
        <v>27</v>
      </c>
      <c r="B35" s="103"/>
      <c r="C35" s="38"/>
      <c r="D35" s="48"/>
      <c r="E35" s="49"/>
      <c r="F35" s="67"/>
      <c r="G35" s="18" t="str">
        <f t="shared" si="4"/>
        <v/>
      </c>
      <c r="H35" s="18" t="str">
        <f t="shared" si="4"/>
        <v/>
      </c>
      <c r="I35" s="18" t="str">
        <f t="shared" si="4"/>
        <v/>
      </c>
      <c r="J35" s="35" t="str">
        <f t="shared" si="5"/>
        <v/>
      </c>
      <c r="K35" s="36" t="str">
        <f t="shared" si="5"/>
        <v/>
      </c>
      <c r="L35" s="37" t="str">
        <f t="shared" si="5"/>
        <v/>
      </c>
      <c r="M35" s="35" t="str">
        <f t="shared" si="6"/>
        <v/>
      </c>
      <c r="N35" s="36" t="str">
        <f t="shared" si="6"/>
        <v/>
      </c>
      <c r="O35" s="37" t="str">
        <f t="shared" si="6"/>
        <v/>
      </c>
      <c r="P35" s="72"/>
      <c r="Q35" s="72"/>
      <c r="R35" s="103"/>
      <c r="S35" s="103"/>
      <c r="T35" s="103"/>
      <c r="U35" s="73"/>
    </row>
    <row r="36" spans="1:21" x14ac:dyDescent="0.4">
      <c r="A36" s="5">
        <v>28</v>
      </c>
      <c r="B36" s="103"/>
      <c r="C36" s="38"/>
      <c r="D36" s="48"/>
      <c r="E36" s="49"/>
      <c r="F36" s="50"/>
      <c r="G36" s="18" t="str">
        <f t="shared" si="4"/>
        <v/>
      </c>
      <c r="H36" s="18" t="str">
        <f t="shared" si="4"/>
        <v/>
      </c>
      <c r="I36" s="18" t="str">
        <f t="shared" si="4"/>
        <v/>
      </c>
      <c r="J36" s="35" t="str">
        <f t="shared" si="5"/>
        <v/>
      </c>
      <c r="K36" s="36" t="str">
        <f t="shared" si="5"/>
        <v/>
      </c>
      <c r="L36" s="37" t="str">
        <f t="shared" si="5"/>
        <v/>
      </c>
      <c r="M36" s="35" t="str">
        <f t="shared" si="6"/>
        <v/>
      </c>
      <c r="N36" s="36" t="str">
        <f t="shared" si="6"/>
        <v/>
      </c>
      <c r="O36" s="37" t="str">
        <f t="shared" si="6"/>
        <v/>
      </c>
      <c r="P36" s="72"/>
      <c r="Q36" s="72"/>
      <c r="R36" s="103"/>
      <c r="S36" s="103"/>
      <c r="T36" s="103"/>
      <c r="U36" s="73"/>
    </row>
    <row r="37" spans="1:21" x14ac:dyDescent="0.4">
      <c r="A37" s="5">
        <v>29</v>
      </c>
      <c r="B37" s="103"/>
      <c r="C37" s="38"/>
      <c r="D37" s="48"/>
      <c r="E37" s="49"/>
      <c r="F37" s="50"/>
      <c r="G37" s="18" t="str">
        <f t="shared" si="4"/>
        <v/>
      </c>
      <c r="H37" s="18" t="str">
        <f t="shared" si="4"/>
        <v/>
      </c>
      <c r="I37" s="18" t="str">
        <f t="shared" si="4"/>
        <v/>
      </c>
      <c r="J37" s="35" t="str">
        <f t="shared" si="5"/>
        <v/>
      </c>
      <c r="K37" s="36" t="str">
        <f t="shared" si="5"/>
        <v/>
      </c>
      <c r="L37" s="37" t="str">
        <f t="shared" si="5"/>
        <v/>
      </c>
      <c r="M37" s="35" t="str">
        <f t="shared" si="6"/>
        <v/>
      </c>
      <c r="N37" s="36" t="str">
        <f t="shared" si="6"/>
        <v/>
      </c>
      <c r="O37" s="37" t="str">
        <f t="shared" si="6"/>
        <v/>
      </c>
      <c r="P37" s="72"/>
      <c r="Q37" s="72"/>
      <c r="R37" s="103"/>
      <c r="S37" s="103"/>
      <c r="T37" s="103"/>
      <c r="U37" s="73"/>
    </row>
    <row r="38" spans="1:21" x14ac:dyDescent="0.4">
      <c r="A38" s="5">
        <v>30</v>
      </c>
      <c r="B38" s="103"/>
      <c r="C38" s="38"/>
      <c r="D38" s="48"/>
      <c r="E38" s="49"/>
      <c r="F38" s="50"/>
      <c r="G38" s="18" t="str">
        <f t="shared" si="4"/>
        <v/>
      </c>
      <c r="H38" s="18" t="str">
        <f t="shared" si="4"/>
        <v/>
      </c>
      <c r="I38" s="18" t="str">
        <f t="shared" si="4"/>
        <v/>
      </c>
      <c r="J38" s="35" t="str">
        <f t="shared" si="5"/>
        <v/>
      </c>
      <c r="K38" s="36" t="str">
        <f t="shared" si="5"/>
        <v/>
      </c>
      <c r="L38" s="37" t="str">
        <f t="shared" si="5"/>
        <v/>
      </c>
      <c r="M38" s="35" t="str">
        <f t="shared" si="6"/>
        <v/>
      </c>
      <c r="N38" s="36" t="str">
        <f t="shared" si="6"/>
        <v/>
      </c>
      <c r="O38" s="37" t="str">
        <f t="shared" si="6"/>
        <v/>
      </c>
      <c r="P38" s="72"/>
      <c r="Q38" s="72"/>
      <c r="R38" s="103"/>
      <c r="S38" s="103"/>
      <c r="T38" s="103"/>
      <c r="U38" s="73"/>
    </row>
    <row r="39" spans="1:21" x14ac:dyDescent="0.4">
      <c r="A39" s="5">
        <v>31</v>
      </c>
      <c r="B39" s="103"/>
      <c r="C39" s="38"/>
      <c r="D39" s="48"/>
      <c r="E39" s="49"/>
      <c r="F39" s="50"/>
      <c r="G39" s="18" t="str">
        <f t="shared" si="4"/>
        <v/>
      </c>
      <c r="H39" s="18" t="str">
        <f t="shared" si="4"/>
        <v/>
      </c>
      <c r="I39" s="18" t="str">
        <f t="shared" si="4"/>
        <v/>
      </c>
      <c r="J39" s="35" t="str">
        <f t="shared" si="5"/>
        <v/>
      </c>
      <c r="K39" s="36" t="str">
        <f t="shared" si="5"/>
        <v/>
      </c>
      <c r="L39" s="37" t="str">
        <f t="shared" si="5"/>
        <v/>
      </c>
      <c r="M39" s="35" t="str">
        <f t="shared" si="6"/>
        <v/>
      </c>
      <c r="N39" s="36" t="str">
        <f t="shared" si="6"/>
        <v/>
      </c>
      <c r="O39" s="37" t="str">
        <f t="shared" si="6"/>
        <v/>
      </c>
      <c r="P39" s="72"/>
      <c r="Q39" s="72"/>
      <c r="R39" s="103"/>
      <c r="S39" s="103"/>
      <c r="T39" s="103"/>
      <c r="U39" s="73"/>
    </row>
    <row r="40" spans="1:21" x14ac:dyDescent="0.4">
      <c r="A40" s="5">
        <v>32</v>
      </c>
      <c r="B40" s="103"/>
      <c r="C40" s="38"/>
      <c r="D40" s="48"/>
      <c r="E40" s="49"/>
      <c r="F40" s="50"/>
      <c r="G40" s="18" t="str">
        <f t="shared" si="4"/>
        <v/>
      </c>
      <c r="H40" s="18" t="str">
        <f t="shared" si="4"/>
        <v/>
      </c>
      <c r="I40" s="18" t="str">
        <f t="shared" si="4"/>
        <v/>
      </c>
      <c r="J40" s="35" t="str">
        <f t="shared" si="5"/>
        <v/>
      </c>
      <c r="K40" s="36" t="str">
        <f t="shared" si="5"/>
        <v/>
      </c>
      <c r="L40" s="37" t="str">
        <f t="shared" si="5"/>
        <v/>
      </c>
      <c r="M40" s="35" t="str">
        <f t="shared" si="6"/>
        <v/>
      </c>
      <c r="N40" s="36" t="str">
        <f t="shared" si="6"/>
        <v/>
      </c>
      <c r="O40" s="37" t="str">
        <f t="shared" si="6"/>
        <v/>
      </c>
      <c r="P40" s="72"/>
      <c r="Q40" s="72"/>
      <c r="R40" s="103"/>
      <c r="S40" s="103"/>
      <c r="T40" s="103"/>
      <c r="U40" s="73"/>
    </row>
    <row r="41" spans="1:21" x14ac:dyDescent="0.4">
      <c r="A41" s="5">
        <v>33</v>
      </c>
      <c r="B41" s="103"/>
      <c r="C41" s="38"/>
      <c r="D41" s="48"/>
      <c r="E41" s="49"/>
      <c r="F41" s="50"/>
      <c r="G41" s="18" t="str">
        <f t="shared" si="4"/>
        <v/>
      </c>
      <c r="H41" s="18" t="str">
        <f t="shared" si="4"/>
        <v/>
      </c>
      <c r="I41" s="18" t="str">
        <f t="shared" si="4"/>
        <v/>
      </c>
      <c r="J41" s="35" t="str">
        <f t="shared" si="5"/>
        <v/>
      </c>
      <c r="K41" s="36" t="str">
        <f t="shared" si="5"/>
        <v/>
      </c>
      <c r="L41" s="37" t="str">
        <f t="shared" si="5"/>
        <v/>
      </c>
      <c r="M41" s="35" t="str">
        <f t="shared" si="6"/>
        <v/>
      </c>
      <c r="N41" s="36" t="str">
        <f t="shared" si="6"/>
        <v/>
      </c>
      <c r="O41" s="37" t="str">
        <f t="shared" si="6"/>
        <v/>
      </c>
      <c r="P41" s="72"/>
      <c r="Q41" s="72"/>
      <c r="R41" s="103"/>
      <c r="S41" s="103"/>
      <c r="T41" s="103"/>
      <c r="U41" s="73"/>
    </row>
    <row r="42" spans="1:21" x14ac:dyDescent="0.4">
      <c r="A42" s="5">
        <v>34</v>
      </c>
      <c r="B42" s="103"/>
      <c r="C42" s="38"/>
      <c r="D42" s="48"/>
      <c r="E42" s="49"/>
      <c r="F42" s="50"/>
      <c r="G42" s="18" t="str">
        <f t="shared" ref="G42:I57" si="7">IF(D42="","",G41+M42)</f>
        <v/>
      </c>
      <c r="H42" s="18" t="str">
        <f t="shared" si="7"/>
        <v/>
      </c>
      <c r="I42" s="18" t="str">
        <f t="shared" si="7"/>
        <v/>
      </c>
      <c r="J42" s="35" t="str">
        <f t="shared" si="5"/>
        <v/>
      </c>
      <c r="K42" s="36" t="str">
        <f t="shared" si="5"/>
        <v/>
      </c>
      <c r="L42" s="37" t="str">
        <f t="shared" si="5"/>
        <v/>
      </c>
      <c r="M42" s="35" t="str">
        <f>IF(D42="","",J42*D42)</f>
        <v/>
      </c>
      <c r="N42" s="36" t="str">
        <f t="shared" si="6"/>
        <v/>
      </c>
      <c r="O42" s="37" t="str">
        <f t="shared" si="6"/>
        <v/>
      </c>
      <c r="P42" s="72"/>
      <c r="Q42" s="72"/>
      <c r="R42" s="103"/>
      <c r="S42" s="103"/>
      <c r="T42" s="103"/>
      <c r="U42" s="73"/>
    </row>
    <row r="43" spans="1:21" x14ac:dyDescent="0.4">
      <c r="A43">
        <v>35</v>
      </c>
      <c r="B43" s="103"/>
      <c r="C43" s="38"/>
      <c r="D43" s="48"/>
      <c r="E43" s="49"/>
      <c r="F43" s="67"/>
      <c r="G43" s="18" t="str">
        <f t="shared" ref="G43:G58" si="8">IF(D43="","",G42+M43)</f>
        <v/>
      </c>
      <c r="H43" s="18" t="str">
        <f t="shared" si="7"/>
        <v/>
      </c>
      <c r="I43" s="18" t="str">
        <f t="shared" si="7"/>
        <v/>
      </c>
      <c r="J43" s="35" t="str">
        <f t="shared" si="5"/>
        <v/>
      </c>
      <c r="K43" s="36" t="str">
        <f t="shared" si="5"/>
        <v/>
      </c>
      <c r="L43" s="37" t="str">
        <f t="shared" si="5"/>
        <v/>
      </c>
      <c r="M43" s="35" t="str">
        <f t="shared" si="6"/>
        <v/>
      </c>
      <c r="N43" s="36" t="str">
        <f t="shared" si="6"/>
        <v/>
      </c>
      <c r="O43" s="37" t="str">
        <f t="shared" si="6"/>
        <v/>
      </c>
      <c r="P43" s="72"/>
      <c r="Q43" s="72"/>
      <c r="R43" s="103"/>
      <c r="S43" s="103"/>
      <c r="T43" s="103"/>
      <c r="U43" s="73"/>
    </row>
    <row r="44" spans="1:21" x14ac:dyDescent="0.4">
      <c r="A44" s="5">
        <v>36</v>
      </c>
      <c r="B44" s="103"/>
      <c r="C44" s="38"/>
      <c r="D44" s="48"/>
      <c r="E44" s="49"/>
      <c r="F44" s="50"/>
      <c r="G44" s="18" t="str">
        <f t="shared" si="8"/>
        <v/>
      </c>
      <c r="H44" s="18" t="str">
        <f t="shared" si="7"/>
        <v/>
      </c>
      <c r="I44" s="18" t="str">
        <f t="shared" si="7"/>
        <v/>
      </c>
      <c r="J44" s="35" t="str">
        <f>IF(G43="","",G43*0.03)</f>
        <v/>
      </c>
      <c r="K44" s="36" t="str">
        <f t="shared" si="5"/>
        <v/>
      </c>
      <c r="L44" s="37" t="str">
        <f t="shared" si="5"/>
        <v/>
      </c>
      <c r="M44" s="35" t="str">
        <f>IF(D44="","",J44*D44)</f>
        <v/>
      </c>
      <c r="N44" s="36" t="str">
        <f t="shared" si="6"/>
        <v/>
      </c>
      <c r="O44" s="37" t="str">
        <f t="shared" si="6"/>
        <v/>
      </c>
      <c r="P44" s="72"/>
      <c r="Q44" s="72"/>
      <c r="R44" s="103"/>
      <c r="S44" s="103"/>
      <c r="T44" s="103"/>
      <c r="U44" s="73"/>
    </row>
    <row r="45" spans="1:21" x14ac:dyDescent="0.4">
      <c r="A45" s="5">
        <v>37</v>
      </c>
      <c r="B45" s="103"/>
      <c r="C45" s="38"/>
      <c r="D45" s="48"/>
      <c r="E45" s="49"/>
      <c r="F45" s="50"/>
      <c r="G45" s="18" t="str">
        <f t="shared" si="8"/>
        <v/>
      </c>
      <c r="H45" s="18" t="str">
        <f t="shared" si="7"/>
        <v/>
      </c>
      <c r="I45" s="18" t="str">
        <f t="shared" si="7"/>
        <v/>
      </c>
      <c r="J45" s="35" t="str">
        <f t="shared" si="5"/>
        <v/>
      </c>
      <c r="K45" s="36" t="str">
        <f t="shared" si="5"/>
        <v/>
      </c>
      <c r="L45" s="37" t="str">
        <f t="shared" si="5"/>
        <v/>
      </c>
      <c r="M45" s="35" t="str">
        <f t="shared" si="6"/>
        <v/>
      </c>
      <c r="N45" s="36" t="str">
        <f t="shared" si="6"/>
        <v/>
      </c>
      <c r="O45" s="37" t="str">
        <f t="shared" si="6"/>
        <v/>
      </c>
      <c r="P45" s="72"/>
      <c r="Q45" s="72"/>
      <c r="R45" s="103"/>
      <c r="S45" s="103"/>
      <c r="T45" s="103"/>
      <c r="U45" s="73"/>
    </row>
    <row r="46" spans="1:21" x14ac:dyDescent="0.4">
      <c r="A46" s="5">
        <v>38</v>
      </c>
      <c r="B46" s="103"/>
      <c r="C46" s="38"/>
      <c r="D46" s="48"/>
      <c r="E46" s="49"/>
      <c r="F46" s="50"/>
      <c r="G46" s="18" t="str">
        <f t="shared" si="8"/>
        <v/>
      </c>
      <c r="H46" s="18" t="str">
        <f t="shared" si="7"/>
        <v/>
      </c>
      <c r="I46" s="18" t="str">
        <f t="shared" si="7"/>
        <v/>
      </c>
      <c r="J46" s="35" t="str">
        <f t="shared" si="5"/>
        <v/>
      </c>
      <c r="K46" s="36" t="str">
        <f t="shared" si="5"/>
        <v/>
      </c>
      <c r="L46" s="37" t="str">
        <f t="shared" si="5"/>
        <v/>
      </c>
      <c r="M46" s="35" t="str">
        <f t="shared" si="6"/>
        <v/>
      </c>
      <c r="N46" s="36" t="str">
        <f t="shared" si="6"/>
        <v/>
      </c>
      <c r="O46" s="37" t="str">
        <f t="shared" si="6"/>
        <v/>
      </c>
      <c r="P46" s="72"/>
      <c r="Q46" s="72"/>
      <c r="R46" s="103"/>
      <c r="S46" s="103"/>
      <c r="T46" s="103"/>
      <c r="U46" s="73"/>
    </row>
    <row r="47" spans="1:21" x14ac:dyDescent="0.4">
      <c r="A47" s="5">
        <v>39</v>
      </c>
      <c r="B47" s="103"/>
      <c r="C47" s="38"/>
      <c r="D47" s="48"/>
      <c r="E47" s="49"/>
      <c r="F47" s="50"/>
      <c r="G47" s="18" t="str">
        <f t="shared" si="8"/>
        <v/>
      </c>
      <c r="H47" s="18" t="str">
        <f t="shared" si="7"/>
        <v/>
      </c>
      <c r="I47" s="18" t="str">
        <f t="shared" si="7"/>
        <v/>
      </c>
      <c r="J47" s="35" t="str">
        <f t="shared" si="5"/>
        <v/>
      </c>
      <c r="K47" s="36" t="str">
        <f t="shared" si="5"/>
        <v/>
      </c>
      <c r="L47" s="37" t="str">
        <f t="shared" si="5"/>
        <v/>
      </c>
      <c r="M47" s="35" t="str">
        <f t="shared" si="6"/>
        <v/>
      </c>
      <c r="N47" s="36" t="str">
        <f t="shared" si="6"/>
        <v/>
      </c>
      <c r="O47" s="37" t="str">
        <f t="shared" si="6"/>
        <v/>
      </c>
      <c r="P47" s="72"/>
      <c r="Q47" s="72"/>
      <c r="R47" s="103"/>
      <c r="S47" s="103"/>
      <c r="T47" s="103"/>
      <c r="U47" s="73"/>
    </row>
    <row r="48" spans="1:21" x14ac:dyDescent="0.4">
      <c r="A48" s="5">
        <v>40</v>
      </c>
      <c r="B48" s="103"/>
      <c r="C48" s="38"/>
      <c r="D48" s="48"/>
      <c r="E48" s="49"/>
      <c r="F48" s="50"/>
      <c r="G48" s="18" t="str">
        <f t="shared" si="8"/>
        <v/>
      </c>
      <c r="H48" s="18" t="str">
        <f t="shared" si="7"/>
        <v/>
      </c>
      <c r="I48" s="18" t="str">
        <f t="shared" si="7"/>
        <v/>
      </c>
      <c r="J48" s="35" t="str">
        <f t="shared" si="5"/>
        <v/>
      </c>
      <c r="K48" s="36" t="str">
        <f t="shared" si="5"/>
        <v/>
      </c>
      <c r="L48" s="37" t="str">
        <f t="shared" si="5"/>
        <v/>
      </c>
      <c r="M48" s="35" t="str">
        <f t="shared" si="6"/>
        <v/>
      </c>
      <c r="N48" s="36" t="str">
        <f t="shared" si="6"/>
        <v/>
      </c>
      <c r="O48" s="37" t="str">
        <f t="shared" si="6"/>
        <v/>
      </c>
      <c r="P48" s="72"/>
      <c r="Q48" s="72"/>
      <c r="R48" s="103"/>
      <c r="S48" s="103"/>
      <c r="T48" s="103"/>
      <c r="U48" s="73"/>
    </row>
    <row r="49" spans="1:21" x14ac:dyDescent="0.4">
      <c r="A49" s="5">
        <v>41</v>
      </c>
      <c r="B49" s="103"/>
      <c r="C49" s="38"/>
      <c r="D49" s="48"/>
      <c r="E49" s="49"/>
      <c r="F49" s="50"/>
      <c r="G49" s="18" t="str">
        <f t="shared" si="8"/>
        <v/>
      </c>
      <c r="H49" s="18" t="str">
        <f t="shared" si="7"/>
        <v/>
      </c>
      <c r="I49" s="18" t="str">
        <f t="shared" si="7"/>
        <v/>
      </c>
      <c r="J49" s="35" t="str">
        <f t="shared" si="5"/>
        <v/>
      </c>
      <c r="K49" s="36" t="str">
        <f t="shared" si="5"/>
        <v/>
      </c>
      <c r="L49" s="37" t="str">
        <f t="shared" si="5"/>
        <v/>
      </c>
      <c r="M49" s="35" t="str">
        <f t="shared" si="6"/>
        <v/>
      </c>
      <c r="N49" s="36" t="str">
        <f t="shared" si="6"/>
        <v/>
      </c>
      <c r="O49" s="37" t="str">
        <f t="shared" si="6"/>
        <v/>
      </c>
      <c r="P49" s="72"/>
      <c r="Q49" s="72"/>
      <c r="R49" s="103"/>
      <c r="S49" s="103"/>
      <c r="T49" s="103"/>
      <c r="U49" s="73"/>
    </row>
    <row r="50" spans="1:21" x14ac:dyDescent="0.4">
      <c r="A50" s="5">
        <v>42</v>
      </c>
      <c r="B50" s="103"/>
      <c r="C50" s="38"/>
      <c r="D50" s="48"/>
      <c r="E50" s="49"/>
      <c r="F50" s="50"/>
      <c r="G50" s="18" t="str">
        <f t="shared" si="8"/>
        <v/>
      </c>
      <c r="H50" s="18" t="str">
        <f t="shared" si="7"/>
        <v/>
      </c>
      <c r="I50" s="18" t="str">
        <f t="shared" si="7"/>
        <v/>
      </c>
      <c r="J50" s="35" t="str">
        <f t="shared" si="5"/>
        <v/>
      </c>
      <c r="K50" s="36" t="str">
        <f t="shared" si="5"/>
        <v/>
      </c>
      <c r="L50" s="37" t="str">
        <f t="shared" si="5"/>
        <v/>
      </c>
      <c r="M50" s="35" t="str">
        <f t="shared" si="6"/>
        <v/>
      </c>
      <c r="N50" s="36" t="str">
        <f t="shared" si="6"/>
        <v/>
      </c>
      <c r="O50" s="37" t="str">
        <f t="shared" si="6"/>
        <v/>
      </c>
      <c r="P50" s="72"/>
      <c r="Q50" s="72"/>
      <c r="R50" s="103"/>
      <c r="S50" s="103"/>
      <c r="T50" s="103"/>
      <c r="U50" s="73"/>
    </row>
    <row r="51" spans="1:21" x14ac:dyDescent="0.4">
      <c r="A51" s="5">
        <v>43</v>
      </c>
      <c r="B51" s="103"/>
      <c r="C51" s="38"/>
      <c r="D51" s="48"/>
      <c r="E51" s="49"/>
      <c r="F51" s="50"/>
      <c r="G51" s="18" t="str">
        <f t="shared" si="8"/>
        <v/>
      </c>
      <c r="H51" s="18" t="str">
        <f t="shared" si="7"/>
        <v/>
      </c>
      <c r="I51" s="18" t="str">
        <f t="shared" si="7"/>
        <v/>
      </c>
      <c r="J51" s="35" t="str">
        <f t="shared" si="5"/>
        <v/>
      </c>
      <c r="K51" s="36" t="str">
        <f t="shared" si="5"/>
        <v/>
      </c>
      <c r="L51" s="37" t="str">
        <f t="shared" si="5"/>
        <v/>
      </c>
      <c r="M51" s="35" t="str">
        <f t="shared" si="6"/>
        <v/>
      </c>
      <c r="N51" s="36" t="str">
        <f t="shared" si="6"/>
        <v/>
      </c>
      <c r="O51" s="37" t="str">
        <f t="shared" si="6"/>
        <v/>
      </c>
      <c r="P51" s="72"/>
      <c r="Q51" s="72"/>
      <c r="R51" s="103"/>
      <c r="S51" s="103"/>
      <c r="T51" s="103"/>
      <c r="U51" s="73"/>
    </row>
    <row r="52" spans="1:21" x14ac:dyDescent="0.4">
      <c r="A52" s="5">
        <v>44</v>
      </c>
      <c r="B52" s="103"/>
      <c r="C52" s="38"/>
      <c r="D52" s="48"/>
      <c r="E52" s="49"/>
      <c r="F52" s="50"/>
      <c r="G52" s="18" t="str">
        <f t="shared" si="8"/>
        <v/>
      </c>
      <c r="H52" s="18" t="str">
        <f t="shared" si="7"/>
        <v/>
      </c>
      <c r="I52" s="18" t="str">
        <f t="shared" si="7"/>
        <v/>
      </c>
      <c r="J52" s="35" t="str">
        <f t="shared" si="5"/>
        <v/>
      </c>
      <c r="K52" s="36" t="str">
        <f t="shared" si="5"/>
        <v/>
      </c>
      <c r="L52" s="37" t="str">
        <f t="shared" si="5"/>
        <v/>
      </c>
      <c r="M52" s="35" t="str">
        <f t="shared" si="6"/>
        <v/>
      </c>
      <c r="N52" s="36" t="str">
        <f t="shared" si="6"/>
        <v/>
      </c>
      <c r="O52" s="37" t="str">
        <f t="shared" si="6"/>
        <v/>
      </c>
      <c r="P52" s="72"/>
      <c r="Q52" s="72"/>
      <c r="R52" s="103"/>
      <c r="S52" s="103"/>
      <c r="T52" s="103"/>
      <c r="U52" s="73"/>
    </row>
    <row r="53" spans="1:21" x14ac:dyDescent="0.4">
      <c r="A53" s="5">
        <v>45</v>
      </c>
      <c r="B53" s="103"/>
      <c r="C53" s="38"/>
      <c r="D53" s="48"/>
      <c r="E53" s="49"/>
      <c r="F53" s="50"/>
      <c r="G53" s="18" t="str">
        <f t="shared" si="8"/>
        <v/>
      </c>
      <c r="H53" s="18" t="str">
        <f t="shared" si="7"/>
        <v/>
      </c>
      <c r="I53" s="18" t="str">
        <f t="shared" si="7"/>
        <v/>
      </c>
      <c r="J53" s="35" t="str">
        <f t="shared" si="5"/>
        <v/>
      </c>
      <c r="K53" s="36" t="str">
        <f t="shared" si="5"/>
        <v/>
      </c>
      <c r="L53" s="37" t="str">
        <f t="shared" si="5"/>
        <v/>
      </c>
      <c r="M53" s="35" t="str">
        <f t="shared" si="6"/>
        <v/>
      </c>
      <c r="N53" s="36" t="str">
        <f t="shared" si="6"/>
        <v/>
      </c>
      <c r="O53" s="37" t="str">
        <f t="shared" si="6"/>
        <v/>
      </c>
      <c r="P53" s="72"/>
      <c r="Q53" s="72"/>
      <c r="R53" s="103"/>
      <c r="S53" s="103"/>
      <c r="T53" s="103"/>
      <c r="U53" s="73"/>
    </row>
    <row r="54" spans="1:21" x14ac:dyDescent="0.4">
      <c r="A54" s="5">
        <v>46</v>
      </c>
      <c r="B54" s="103"/>
      <c r="C54" s="38"/>
      <c r="D54" s="48"/>
      <c r="E54" s="49"/>
      <c r="F54" s="50"/>
      <c r="G54" s="18" t="str">
        <f t="shared" si="8"/>
        <v/>
      </c>
      <c r="H54" s="18" t="str">
        <f t="shared" si="7"/>
        <v/>
      </c>
      <c r="I54" s="18" t="str">
        <f t="shared" si="7"/>
        <v/>
      </c>
      <c r="J54" s="35" t="str">
        <f t="shared" si="5"/>
        <v/>
      </c>
      <c r="K54" s="36" t="str">
        <f t="shared" si="5"/>
        <v/>
      </c>
      <c r="L54" s="37" t="str">
        <f t="shared" si="5"/>
        <v/>
      </c>
      <c r="M54" s="35" t="str">
        <f t="shared" si="6"/>
        <v/>
      </c>
      <c r="N54" s="36" t="str">
        <f t="shared" si="6"/>
        <v/>
      </c>
      <c r="O54" s="37" t="str">
        <f t="shared" si="6"/>
        <v/>
      </c>
      <c r="P54" s="72"/>
      <c r="Q54" s="72"/>
      <c r="R54" s="103"/>
      <c r="S54" s="103"/>
      <c r="T54" s="103"/>
      <c r="U54" s="73"/>
    </row>
    <row r="55" spans="1:21" x14ac:dyDescent="0.4">
      <c r="A55" s="5">
        <v>47</v>
      </c>
      <c r="B55" s="103"/>
      <c r="C55" s="38"/>
      <c r="D55" s="48"/>
      <c r="E55" s="49"/>
      <c r="F55" s="50"/>
      <c r="G55" s="18" t="str">
        <f t="shared" si="8"/>
        <v/>
      </c>
      <c r="H55" s="18" t="str">
        <f t="shared" si="7"/>
        <v/>
      </c>
      <c r="I55" s="18" t="str">
        <f t="shared" si="7"/>
        <v/>
      </c>
      <c r="J55" s="35" t="str">
        <f t="shared" si="5"/>
        <v/>
      </c>
      <c r="K55" s="36" t="str">
        <f t="shared" si="5"/>
        <v/>
      </c>
      <c r="L55" s="37" t="str">
        <f t="shared" si="5"/>
        <v/>
      </c>
      <c r="M55" s="35" t="str">
        <f t="shared" si="6"/>
        <v/>
      </c>
      <c r="N55" s="36" t="str">
        <f t="shared" si="6"/>
        <v/>
      </c>
      <c r="O55" s="37" t="str">
        <f t="shared" si="6"/>
        <v/>
      </c>
      <c r="P55" s="72"/>
      <c r="Q55" s="72"/>
      <c r="R55" s="103"/>
      <c r="S55" s="103"/>
      <c r="T55" s="103"/>
      <c r="U55" s="73"/>
    </row>
    <row r="56" spans="1:21" x14ac:dyDescent="0.4">
      <c r="A56" s="5">
        <v>48</v>
      </c>
      <c r="B56" s="103"/>
      <c r="C56" s="38"/>
      <c r="D56" s="48"/>
      <c r="E56" s="49"/>
      <c r="F56" s="50"/>
      <c r="G56" s="18" t="str">
        <f t="shared" si="8"/>
        <v/>
      </c>
      <c r="H56" s="18" t="str">
        <f t="shared" si="7"/>
        <v/>
      </c>
      <c r="I56" s="18" t="str">
        <f t="shared" si="7"/>
        <v/>
      </c>
      <c r="J56" s="35" t="str">
        <f t="shared" si="5"/>
        <v/>
      </c>
      <c r="K56" s="36" t="str">
        <f t="shared" si="5"/>
        <v/>
      </c>
      <c r="L56" s="37" t="str">
        <f t="shared" si="5"/>
        <v/>
      </c>
      <c r="M56" s="35" t="str">
        <f t="shared" si="6"/>
        <v/>
      </c>
      <c r="N56" s="36" t="str">
        <f t="shared" si="6"/>
        <v/>
      </c>
      <c r="O56" s="37" t="str">
        <f t="shared" si="6"/>
        <v/>
      </c>
      <c r="P56" s="72"/>
      <c r="Q56" s="72"/>
      <c r="R56" s="103"/>
      <c r="S56" s="103"/>
      <c r="T56" s="103"/>
      <c r="U56" s="73"/>
    </row>
    <row r="57" spans="1:21" x14ac:dyDescent="0.4">
      <c r="A57" s="5">
        <v>49</v>
      </c>
      <c r="B57" s="103"/>
      <c r="C57" s="38"/>
      <c r="D57" s="48"/>
      <c r="E57" s="49"/>
      <c r="F57" s="50"/>
      <c r="G57" s="18" t="str">
        <f t="shared" si="8"/>
        <v/>
      </c>
      <c r="H57" s="18" t="str">
        <f t="shared" si="7"/>
        <v/>
      </c>
      <c r="I57" s="18" t="str">
        <f t="shared" si="7"/>
        <v/>
      </c>
      <c r="J57" s="35" t="str">
        <f t="shared" si="5"/>
        <v/>
      </c>
      <c r="K57" s="36" t="str">
        <f t="shared" si="5"/>
        <v/>
      </c>
      <c r="L57" s="37" t="str">
        <f t="shared" si="5"/>
        <v/>
      </c>
      <c r="M57" s="35" t="str">
        <f t="shared" si="6"/>
        <v/>
      </c>
      <c r="N57" s="36" t="str">
        <f t="shared" si="6"/>
        <v/>
      </c>
      <c r="O57" s="37" t="str">
        <f t="shared" si="6"/>
        <v/>
      </c>
      <c r="P57" s="72"/>
      <c r="Q57" s="72"/>
      <c r="R57" s="103"/>
      <c r="S57" s="103"/>
      <c r="T57" s="103"/>
      <c r="U57" s="73"/>
    </row>
    <row r="58" spans="1:21" ht="19.5" thickBot="1" x14ac:dyDescent="0.45">
      <c r="A58" s="5">
        <v>50</v>
      </c>
      <c r="B58" s="105"/>
      <c r="C58" s="42"/>
      <c r="D58" s="51"/>
      <c r="E58" s="52"/>
      <c r="F58" s="53"/>
      <c r="G58" s="18" t="str">
        <f t="shared" si="8"/>
        <v/>
      </c>
      <c r="H58" s="18" t="str">
        <f>IF(E58="","",H57+N58)</f>
        <v/>
      </c>
      <c r="I58" s="18" t="str">
        <f>IF(F58="","",I57+O58)</f>
        <v/>
      </c>
      <c r="J58" s="35" t="str">
        <f t="shared" si="5"/>
        <v/>
      </c>
      <c r="K58" s="36" t="str">
        <f t="shared" si="5"/>
        <v/>
      </c>
      <c r="L58" s="37" t="str">
        <f t="shared" si="5"/>
        <v/>
      </c>
      <c r="M58" s="35" t="str">
        <f t="shared" si="6"/>
        <v/>
      </c>
      <c r="N58" s="36" t="str">
        <f t="shared" si="6"/>
        <v/>
      </c>
      <c r="O58" s="37" t="str">
        <f t="shared" si="6"/>
        <v/>
      </c>
      <c r="P58" s="72"/>
      <c r="Q58" s="72"/>
      <c r="R58" s="103"/>
      <c r="S58" s="103"/>
      <c r="T58" s="103"/>
      <c r="U58" s="73"/>
    </row>
    <row r="59" spans="1:21" ht="19.5" thickBot="1" x14ac:dyDescent="0.45">
      <c r="A59" s="5"/>
      <c r="B59" s="174" t="s">
        <v>5</v>
      </c>
      <c r="C59" s="175"/>
      <c r="D59" s="1">
        <f>COUNTIF(D9:D58,1.27)</f>
        <v>0</v>
      </c>
      <c r="E59" s="1">
        <f>COUNTIF(E9:E58,1.5)</f>
        <v>0</v>
      </c>
      <c r="F59" s="4">
        <f>COUNTIF(F9:F58,2)</f>
        <v>0</v>
      </c>
      <c r="G59" s="60">
        <f>M59+G8</f>
        <v>100000</v>
      </c>
      <c r="H59" s="16">
        <f>N59+H8</f>
        <v>100000</v>
      </c>
      <c r="I59" s="17">
        <f>O59+I8</f>
        <v>100000</v>
      </c>
      <c r="J59" s="57" t="s">
        <v>31</v>
      </c>
      <c r="K59" s="58">
        <f>B57-B9</f>
        <v>0</v>
      </c>
      <c r="L59" s="59" t="s">
        <v>32</v>
      </c>
      <c r="M59" s="107">
        <f>SUM(M9:M58)</f>
        <v>0</v>
      </c>
      <c r="N59" s="108">
        <f>SUM(N9:N58)</f>
        <v>0</v>
      </c>
      <c r="O59" s="109">
        <f>SUM(O9:O58)</f>
        <v>0</v>
      </c>
      <c r="P59" s="71"/>
      <c r="Q59" s="71"/>
      <c r="R59" s="77"/>
      <c r="S59" s="77"/>
      <c r="T59" s="77"/>
      <c r="U59" s="71"/>
    </row>
    <row r="60" spans="1:21" ht="19.5" thickBot="1" x14ac:dyDescent="0.45">
      <c r="A60" s="5"/>
      <c r="B60" s="168" t="s">
        <v>6</v>
      </c>
      <c r="C60" s="169"/>
      <c r="D60" s="1">
        <f>COUNTIF(D9:D58,-1)</f>
        <v>0</v>
      </c>
      <c r="E60" s="1">
        <f>COUNTIF(E9:E58,-1)</f>
        <v>0</v>
      </c>
      <c r="F60" s="4">
        <f>COUNTIF(F9:F58,-1)</f>
        <v>0</v>
      </c>
      <c r="G60" s="166" t="s">
        <v>30</v>
      </c>
      <c r="H60" s="167"/>
      <c r="I60" s="173"/>
      <c r="J60" s="166" t="s">
        <v>33</v>
      </c>
      <c r="K60" s="167"/>
      <c r="L60" s="173"/>
      <c r="M60" s="5"/>
      <c r="O60" s="3"/>
      <c r="P60" s="73"/>
      <c r="Q60" s="73"/>
      <c r="R60" s="76"/>
      <c r="S60" s="76"/>
      <c r="T60" s="76"/>
      <c r="U60" s="73"/>
    </row>
    <row r="61" spans="1:21" ht="19.5" thickBot="1" x14ac:dyDescent="0.45">
      <c r="A61" s="5"/>
      <c r="B61" s="168" t="s">
        <v>35</v>
      </c>
      <c r="C61" s="169"/>
      <c r="D61" s="1">
        <f>COUNTIF(D9:D58,0)</f>
        <v>0</v>
      </c>
      <c r="E61" s="1">
        <f>COUNTIF(E9:E58,0)</f>
        <v>0</v>
      </c>
      <c r="F61" s="1">
        <f>COUNTIF(F9:F58,0)</f>
        <v>0</v>
      </c>
      <c r="G61" s="113">
        <f>G59/G8</f>
        <v>1</v>
      </c>
      <c r="H61" s="65">
        <f>H59/H8</f>
        <v>1</v>
      </c>
      <c r="I61" s="66">
        <f>I59/I8</f>
        <v>1</v>
      </c>
      <c r="J61" s="116" t="e">
        <f>(G61-100%)*30/K59</f>
        <v>#DIV/0!</v>
      </c>
      <c r="K61" s="55" t="e">
        <f>(H61-100%)*30/K59</f>
        <v>#DIV/0!</v>
      </c>
      <c r="L61" s="56" t="e">
        <f>(I61-100%)*30/K59</f>
        <v>#DIV/0!</v>
      </c>
      <c r="M61" s="6"/>
      <c r="N61" s="2"/>
      <c r="O61" s="7"/>
      <c r="P61" s="74"/>
      <c r="Q61" s="74"/>
      <c r="R61" s="78"/>
      <c r="S61" s="78"/>
      <c r="T61" s="78"/>
      <c r="U61" s="74"/>
    </row>
    <row r="62" spans="1:21" ht="19.5" thickBot="1" x14ac:dyDescent="0.45">
      <c r="B62" s="166" t="s">
        <v>4</v>
      </c>
      <c r="C62" s="167"/>
      <c r="D62" s="114" t="e">
        <f>D59/(D59+D60+D61)</f>
        <v>#DIV/0!</v>
      </c>
      <c r="E62" s="62" t="e">
        <f>E59/(E59+E60+E61)</f>
        <v>#DIV/0!</v>
      </c>
      <c r="F62" s="63" t="e">
        <f>F59/(F59+F60+F61)</f>
        <v>#DIV/0!</v>
      </c>
    </row>
    <row r="64" spans="1:21" x14ac:dyDescent="0.4">
      <c r="D64" s="61"/>
      <c r="E64" s="61"/>
      <c r="F64" s="61"/>
    </row>
  </sheetData>
  <mergeCells count="12">
    <mergeCell ref="B62:C62"/>
    <mergeCell ref="G6:I6"/>
    <mergeCell ref="J6:L6"/>
    <mergeCell ref="M6:O6"/>
    <mergeCell ref="P6:Q6"/>
    <mergeCell ref="J8:L8"/>
    <mergeCell ref="M8:O8"/>
    <mergeCell ref="B59:C59"/>
    <mergeCell ref="B60:C60"/>
    <mergeCell ref="G60:I60"/>
    <mergeCell ref="J60:L60"/>
    <mergeCell ref="B61:C61"/>
  </mergeCells>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0CAD7-712A-4AF9-AC94-3D5D98791AEF}">
  <dimension ref="A2:A1276"/>
  <sheetViews>
    <sheetView zoomScaleNormal="100" workbookViewId="0">
      <selection activeCell="N17" sqref="N17"/>
    </sheetView>
  </sheetViews>
  <sheetFormatPr defaultColWidth="8.125" defaultRowHeight="14.25" x14ac:dyDescent="0.4"/>
  <cols>
    <col min="1" max="1" width="6.625" style="44" customWidth="1"/>
    <col min="2" max="2" width="7.25" style="43" customWidth="1"/>
    <col min="3" max="256" width="8.125" style="43"/>
    <col min="257" max="257" width="6.625" style="43" customWidth="1"/>
    <col min="258" max="258" width="7.25" style="43" customWidth="1"/>
    <col min="259" max="512" width="8.125" style="43"/>
    <col min="513" max="513" width="6.625" style="43" customWidth="1"/>
    <col min="514" max="514" width="7.25" style="43" customWidth="1"/>
    <col min="515" max="768" width="8.125" style="43"/>
    <col min="769" max="769" width="6.625" style="43" customWidth="1"/>
    <col min="770" max="770" width="7.25" style="43" customWidth="1"/>
    <col min="771" max="1024" width="8.125" style="43"/>
    <col min="1025" max="1025" width="6.625" style="43" customWidth="1"/>
    <col min="1026" max="1026" width="7.25" style="43" customWidth="1"/>
    <col min="1027" max="1280" width="8.125" style="43"/>
    <col min="1281" max="1281" width="6.625" style="43" customWidth="1"/>
    <col min="1282" max="1282" width="7.25" style="43" customWidth="1"/>
    <col min="1283" max="1536" width="8.125" style="43"/>
    <col min="1537" max="1537" width="6.625" style="43" customWidth="1"/>
    <col min="1538" max="1538" width="7.25" style="43" customWidth="1"/>
    <col min="1539" max="1792" width="8.125" style="43"/>
    <col min="1793" max="1793" width="6.625" style="43" customWidth="1"/>
    <col min="1794" max="1794" width="7.25" style="43" customWidth="1"/>
    <col min="1795" max="2048" width="8.125" style="43"/>
    <col min="2049" max="2049" width="6.625" style="43" customWidth="1"/>
    <col min="2050" max="2050" width="7.25" style="43" customWidth="1"/>
    <col min="2051" max="2304" width="8.125" style="43"/>
    <col min="2305" max="2305" width="6.625" style="43" customWidth="1"/>
    <col min="2306" max="2306" width="7.25" style="43" customWidth="1"/>
    <col min="2307" max="2560" width="8.125" style="43"/>
    <col min="2561" max="2561" width="6.625" style="43" customWidth="1"/>
    <col min="2562" max="2562" width="7.25" style="43" customWidth="1"/>
    <col min="2563" max="2816" width="8.125" style="43"/>
    <col min="2817" max="2817" width="6.625" style="43" customWidth="1"/>
    <col min="2818" max="2818" width="7.25" style="43" customWidth="1"/>
    <col min="2819" max="3072" width="8.125" style="43"/>
    <col min="3073" max="3073" width="6.625" style="43" customWidth="1"/>
    <col min="3074" max="3074" width="7.25" style="43" customWidth="1"/>
    <col min="3075" max="3328" width="8.125" style="43"/>
    <col min="3329" max="3329" width="6.625" style="43" customWidth="1"/>
    <col min="3330" max="3330" width="7.25" style="43" customWidth="1"/>
    <col min="3331" max="3584" width="8.125" style="43"/>
    <col min="3585" max="3585" width="6.625" style="43" customWidth="1"/>
    <col min="3586" max="3586" width="7.25" style="43" customWidth="1"/>
    <col min="3587" max="3840" width="8.125" style="43"/>
    <col min="3841" max="3841" width="6.625" style="43" customWidth="1"/>
    <col min="3842" max="3842" width="7.25" style="43" customWidth="1"/>
    <col min="3843" max="4096" width="8.125" style="43"/>
    <col min="4097" max="4097" width="6.625" style="43" customWidth="1"/>
    <col min="4098" max="4098" width="7.25" style="43" customWidth="1"/>
    <col min="4099" max="4352" width="8.125" style="43"/>
    <col min="4353" max="4353" width="6.625" style="43" customWidth="1"/>
    <col min="4354" max="4354" width="7.25" style="43" customWidth="1"/>
    <col min="4355" max="4608" width="8.125" style="43"/>
    <col min="4609" max="4609" width="6.625" style="43" customWidth="1"/>
    <col min="4610" max="4610" width="7.25" style="43" customWidth="1"/>
    <col min="4611" max="4864" width="8.125" style="43"/>
    <col min="4865" max="4865" width="6.625" style="43" customWidth="1"/>
    <col min="4866" max="4866" width="7.25" style="43" customWidth="1"/>
    <col min="4867" max="5120" width="8.125" style="43"/>
    <col min="5121" max="5121" width="6.625" style="43" customWidth="1"/>
    <col min="5122" max="5122" width="7.25" style="43" customWidth="1"/>
    <col min="5123" max="5376" width="8.125" style="43"/>
    <col min="5377" max="5377" width="6.625" style="43" customWidth="1"/>
    <col min="5378" max="5378" width="7.25" style="43" customWidth="1"/>
    <col min="5379" max="5632" width="8.125" style="43"/>
    <col min="5633" max="5633" width="6.625" style="43" customWidth="1"/>
    <col min="5634" max="5634" width="7.25" style="43" customWidth="1"/>
    <col min="5635" max="5888" width="8.125" style="43"/>
    <col min="5889" max="5889" width="6.625" style="43" customWidth="1"/>
    <col min="5890" max="5890" width="7.25" style="43" customWidth="1"/>
    <col min="5891" max="6144" width="8.125" style="43"/>
    <col min="6145" max="6145" width="6.625" style="43" customWidth="1"/>
    <col min="6146" max="6146" width="7.25" style="43" customWidth="1"/>
    <col min="6147" max="6400" width="8.125" style="43"/>
    <col min="6401" max="6401" width="6.625" style="43" customWidth="1"/>
    <col min="6402" max="6402" width="7.25" style="43" customWidth="1"/>
    <col min="6403" max="6656" width="8.125" style="43"/>
    <col min="6657" max="6657" width="6.625" style="43" customWidth="1"/>
    <col min="6658" max="6658" width="7.25" style="43" customWidth="1"/>
    <col min="6659" max="6912" width="8.125" style="43"/>
    <col min="6913" max="6913" width="6.625" style="43" customWidth="1"/>
    <col min="6914" max="6914" width="7.25" style="43" customWidth="1"/>
    <col min="6915" max="7168" width="8.125" style="43"/>
    <col min="7169" max="7169" width="6.625" style="43" customWidth="1"/>
    <col min="7170" max="7170" width="7.25" style="43" customWidth="1"/>
    <col min="7171" max="7424" width="8.125" style="43"/>
    <col min="7425" max="7425" width="6.625" style="43" customWidth="1"/>
    <col min="7426" max="7426" width="7.25" style="43" customWidth="1"/>
    <col min="7427" max="7680" width="8.125" style="43"/>
    <col min="7681" max="7681" width="6.625" style="43" customWidth="1"/>
    <col min="7682" max="7682" width="7.25" style="43" customWidth="1"/>
    <col min="7683" max="7936" width="8.125" style="43"/>
    <col min="7937" max="7937" width="6.625" style="43" customWidth="1"/>
    <col min="7938" max="7938" width="7.25" style="43" customWidth="1"/>
    <col min="7939" max="8192" width="8.125" style="43"/>
    <col min="8193" max="8193" width="6.625" style="43" customWidth="1"/>
    <col min="8194" max="8194" width="7.25" style="43" customWidth="1"/>
    <col min="8195" max="8448" width="8.125" style="43"/>
    <col min="8449" max="8449" width="6.625" style="43" customWidth="1"/>
    <col min="8450" max="8450" width="7.25" style="43" customWidth="1"/>
    <col min="8451" max="8704" width="8.125" style="43"/>
    <col min="8705" max="8705" width="6.625" style="43" customWidth="1"/>
    <col min="8706" max="8706" width="7.25" style="43" customWidth="1"/>
    <col min="8707" max="8960" width="8.125" style="43"/>
    <col min="8961" max="8961" width="6.625" style="43" customWidth="1"/>
    <col min="8962" max="8962" width="7.25" style="43" customWidth="1"/>
    <col min="8963" max="9216" width="8.125" style="43"/>
    <col min="9217" max="9217" width="6.625" style="43" customWidth="1"/>
    <col min="9218" max="9218" width="7.25" style="43" customWidth="1"/>
    <col min="9219" max="9472" width="8.125" style="43"/>
    <col min="9473" max="9473" width="6.625" style="43" customWidth="1"/>
    <col min="9474" max="9474" width="7.25" style="43" customWidth="1"/>
    <col min="9475" max="9728" width="8.125" style="43"/>
    <col min="9729" max="9729" width="6.625" style="43" customWidth="1"/>
    <col min="9730" max="9730" width="7.25" style="43" customWidth="1"/>
    <col min="9731" max="9984" width="8.125" style="43"/>
    <col min="9985" max="9985" width="6.625" style="43" customWidth="1"/>
    <col min="9986" max="9986" width="7.25" style="43" customWidth="1"/>
    <col min="9987" max="10240" width="8.125" style="43"/>
    <col min="10241" max="10241" width="6.625" style="43" customWidth="1"/>
    <col min="10242" max="10242" width="7.25" style="43" customWidth="1"/>
    <col min="10243" max="10496" width="8.125" style="43"/>
    <col min="10497" max="10497" width="6.625" style="43" customWidth="1"/>
    <col min="10498" max="10498" width="7.25" style="43" customWidth="1"/>
    <col min="10499" max="10752" width="8.125" style="43"/>
    <col min="10753" max="10753" width="6.625" style="43" customWidth="1"/>
    <col min="10754" max="10754" width="7.25" style="43" customWidth="1"/>
    <col min="10755" max="11008" width="8.125" style="43"/>
    <col min="11009" max="11009" width="6.625" style="43" customWidth="1"/>
    <col min="11010" max="11010" width="7.25" style="43" customWidth="1"/>
    <col min="11011" max="11264" width="8.125" style="43"/>
    <col min="11265" max="11265" width="6.625" style="43" customWidth="1"/>
    <col min="11266" max="11266" width="7.25" style="43" customWidth="1"/>
    <col min="11267" max="11520" width="8.125" style="43"/>
    <col min="11521" max="11521" width="6.625" style="43" customWidth="1"/>
    <col min="11522" max="11522" width="7.25" style="43" customWidth="1"/>
    <col min="11523" max="11776" width="8.125" style="43"/>
    <col min="11777" max="11777" width="6.625" style="43" customWidth="1"/>
    <col min="11778" max="11778" width="7.25" style="43" customWidth="1"/>
    <col min="11779" max="12032" width="8.125" style="43"/>
    <col min="12033" max="12033" width="6.625" style="43" customWidth="1"/>
    <col min="12034" max="12034" width="7.25" style="43" customWidth="1"/>
    <col min="12035" max="12288" width="8.125" style="43"/>
    <col min="12289" max="12289" width="6.625" style="43" customWidth="1"/>
    <col min="12290" max="12290" width="7.25" style="43" customWidth="1"/>
    <col min="12291" max="12544" width="8.125" style="43"/>
    <col min="12545" max="12545" width="6.625" style="43" customWidth="1"/>
    <col min="12546" max="12546" width="7.25" style="43" customWidth="1"/>
    <col min="12547" max="12800" width="8.125" style="43"/>
    <col min="12801" max="12801" width="6.625" style="43" customWidth="1"/>
    <col min="12802" max="12802" width="7.25" style="43" customWidth="1"/>
    <col min="12803" max="13056" width="8.125" style="43"/>
    <col min="13057" max="13057" width="6.625" style="43" customWidth="1"/>
    <col min="13058" max="13058" width="7.25" style="43" customWidth="1"/>
    <col min="13059" max="13312" width="8.125" style="43"/>
    <col min="13313" max="13313" width="6.625" style="43" customWidth="1"/>
    <col min="13314" max="13314" width="7.25" style="43" customWidth="1"/>
    <col min="13315" max="13568" width="8.125" style="43"/>
    <col min="13569" max="13569" width="6.625" style="43" customWidth="1"/>
    <col min="13570" max="13570" width="7.25" style="43" customWidth="1"/>
    <col min="13571" max="13824" width="8.125" style="43"/>
    <col min="13825" max="13825" width="6.625" style="43" customWidth="1"/>
    <col min="13826" max="13826" width="7.25" style="43" customWidth="1"/>
    <col min="13827" max="14080" width="8.125" style="43"/>
    <col min="14081" max="14081" width="6.625" style="43" customWidth="1"/>
    <col min="14082" max="14082" width="7.25" style="43" customWidth="1"/>
    <col min="14083" max="14336" width="8.125" style="43"/>
    <col min="14337" max="14337" width="6.625" style="43" customWidth="1"/>
    <col min="14338" max="14338" width="7.25" style="43" customWidth="1"/>
    <col min="14339" max="14592" width="8.125" style="43"/>
    <col min="14593" max="14593" width="6.625" style="43" customWidth="1"/>
    <col min="14594" max="14594" width="7.25" style="43" customWidth="1"/>
    <col min="14595" max="14848" width="8.125" style="43"/>
    <col min="14849" max="14849" width="6.625" style="43" customWidth="1"/>
    <col min="14850" max="14850" width="7.25" style="43" customWidth="1"/>
    <col min="14851" max="15104" width="8.125" style="43"/>
    <col min="15105" max="15105" width="6.625" style="43" customWidth="1"/>
    <col min="15106" max="15106" width="7.25" style="43" customWidth="1"/>
    <col min="15107" max="15360" width="8.125" style="43"/>
    <col min="15361" max="15361" width="6.625" style="43" customWidth="1"/>
    <col min="15362" max="15362" width="7.25" style="43" customWidth="1"/>
    <col min="15363" max="15616" width="8.125" style="43"/>
    <col min="15617" max="15617" width="6.625" style="43" customWidth="1"/>
    <col min="15618" max="15618" width="7.25" style="43" customWidth="1"/>
    <col min="15619" max="15872" width="8.125" style="43"/>
    <col min="15873" max="15873" width="6.625" style="43" customWidth="1"/>
    <col min="15874" max="15874" width="7.25" style="43" customWidth="1"/>
    <col min="15875" max="16128" width="8.125" style="43"/>
    <col min="16129" max="16129" width="6.625" style="43" customWidth="1"/>
    <col min="16130" max="16130" width="7.25" style="43" customWidth="1"/>
    <col min="16131" max="16384" width="8.125" style="43"/>
  </cols>
  <sheetData>
    <row r="2" spans="1:1" x14ac:dyDescent="0.4">
      <c r="A2" s="44">
        <v>1</v>
      </c>
    </row>
    <row r="28" spans="1:1" x14ac:dyDescent="0.4">
      <c r="A28" s="44">
        <f>A2+1</f>
        <v>2</v>
      </c>
    </row>
    <row r="54" spans="1:1" x14ac:dyDescent="0.4">
      <c r="A54" s="44">
        <f>A28+1</f>
        <v>3</v>
      </c>
    </row>
    <row r="80" spans="1:1" x14ac:dyDescent="0.4">
      <c r="A80" s="44">
        <f>A54+1</f>
        <v>4</v>
      </c>
    </row>
    <row r="106" spans="1:1" x14ac:dyDescent="0.4">
      <c r="A106" s="44">
        <f>A80+1</f>
        <v>5</v>
      </c>
    </row>
    <row r="132" spans="1:1" x14ac:dyDescent="0.4">
      <c r="A132" s="44">
        <f>A106+1</f>
        <v>6</v>
      </c>
    </row>
    <row r="158" spans="1:1" x14ac:dyDescent="0.4">
      <c r="A158" s="44">
        <f>A132+1</f>
        <v>7</v>
      </c>
    </row>
    <row r="184" spans="1:1" x14ac:dyDescent="0.4">
      <c r="A184" s="44">
        <f>A158+1</f>
        <v>8</v>
      </c>
    </row>
    <row r="210" spans="1:1" x14ac:dyDescent="0.4">
      <c r="A210" s="44">
        <f>A184+1</f>
        <v>9</v>
      </c>
    </row>
    <row r="236" spans="1:1" x14ac:dyDescent="0.4">
      <c r="A236" s="44">
        <f>A210+1</f>
        <v>10</v>
      </c>
    </row>
    <row r="262" spans="1:1" x14ac:dyDescent="0.4">
      <c r="A262" s="44">
        <f>A236+1</f>
        <v>11</v>
      </c>
    </row>
    <row r="288" spans="1:1" x14ac:dyDescent="0.4">
      <c r="A288" s="44">
        <f>A262+1</f>
        <v>12</v>
      </c>
    </row>
    <row r="314" spans="1:1" x14ac:dyDescent="0.4">
      <c r="A314" s="44">
        <f>A288+1</f>
        <v>13</v>
      </c>
    </row>
    <row r="340" spans="1:1" x14ac:dyDescent="0.4">
      <c r="A340" s="44">
        <f>A314+1</f>
        <v>14</v>
      </c>
    </row>
    <row r="366" spans="1:1" x14ac:dyDescent="0.4">
      <c r="A366" s="44">
        <f>A340+1</f>
        <v>15</v>
      </c>
    </row>
    <row r="392" spans="1:1" x14ac:dyDescent="0.4">
      <c r="A392" s="44">
        <f>A366+1</f>
        <v>16</v>
      </c>
    </row>
    <row r="418" spans="1:1" x14ac:dyDescent="0.4">
      <c r="A418" s="44">
        <f>A392+1</f>
        <v>17</v>
      </c>
    </row>
    <row r="444" spans="1:1" x14ac:dyDescent="0.4">
      <c r="A444" s="44">
        <f>A418+1</f>
        <v>18</v>
      </c>
    </row>
    <row r="470" spans="1:1" x14ac:dyDescent="0.4">
      <c r="A470" s="44">
        <f>A444+1</f>
        <v>19</v>
      </c>
    </row>
    <row r="496" spans="1:1" x14ac:dyDescent="0.4">
      <c r="A496" s="44">
        <f>A470+1</f>
        <v>20</v>
      </c>
    </row>
    <row r="522" spans="1:1" x14ac:dyDescent="0.4">
      <c r="A522" s="44">
        <f>A496+1</f>
        <v>21</v>
      </c>
    </row>
    <row r="548" spans="1:1" x14ac:dyDescent="0.4">
      <c r="A548" s="44">
        <f>A522+1</f>
        <v>22</v>
      </c>
    </row>
    <row r="574" spans="1:1" x14ac:dyDescent="0.4">
      <c r="A574" s="44">
        <f>A548+1</f>
        <v>23</v>
      </c>
    </row>
    <row r="600" spans="1:1" x14ac:dyDescent="0.4">
      <c r="A600" s="44">
        <f>A574+1</f>
        <v>24</v>
      </c>
    </row>
    <row r="626" spans="1:1" x14ac:dyDescent="0.4">
      <c r="A626" s="44">
        <f>A600+1</f>
        <v>25</v>
      </c>
    </row>
    <row r="652" spans="1:1" x14ac:dyDescent="0.4">
      <c r="A652" s="44">
        <f>A626+1</f>
        <v>26</v>
      </c>
    </row>
    <row r="678" spans="1:1" x14ac:dyDescent="0.4">
      <c r="A678" s="44">
        <f>A652+1</f>
        <v>27</v>
      </c>
    </row>
    <row r="704" spans="1:1" x14ac:dyDescent="0.4">
      <c r="A704" s="44">
        <f>A678+1</f>
        <v>28</v>
      </c>
    </row>
    <row r="730" spans="1:1" x14ac:dyDescent="0.4">
      <c r="A730" s="44">
        <f>A704+1</f>
        <v>29</v>
      </c>
    </row>
    <row r="756" spans="1:1" x14ac:dyDescent="0.4">
      <c r="A756" s="44">
        <f>A730+1</f>
        <v>30</v>
      </c>
    </row>
    <row r="782" spans="1:1" x14ac:dyDescent="0.4">
      <c r="A782" s="44">
        <f>A756+1</f>
        <v>31</v>
      </c>
    </row>
    <row r="808" spans="1:1" x14ac:dyDescent="0.4">
      <c r="A808" s="44">
        <f>A782+1</f>
        <v>32</v>
      </c>
    </row>
    <row r="834" spans="1:1" x14ac:dyDescent="0.4">
      <c r="A834" s="44">
        <f>A808+1</f>
        <v>33</v>
      </c>
    </row>
    <row r="860" spans="1:1" x14ac:dyDescent="0.4">
      <c r="A860" s="44">
        <f>A834+1</f>
        <v>34</v>
      </c>
    </row>
    <row r="886" spans="1:1" x14ac:dyDescent="0.4">
      <c r="A886" s="44">
        <f>A860+1</f>
        <v>35</v>
      </c>
    </row>
    <row r="912" spans="1:1" x14ac:dyDescent="0.4">
      <c r="A912" s="44">
        <f>A886+1</f>
        <v>36</v>
      </c>
    </row>
    <row r="938" spans="1:1" x14ac:dyDescent="0.4">
      <c r="A938" s="44">
        <f>A912+1</f>
        <v>37</v>
      </c>
    </row>
    <row r="964" spans="1:1" x14ac:dyDescent="0.4">
      <c r="A964" s="44">
        <f>A938+1</f>
        <v>38</v>
      </c>
    </row>
    <row r="990" spans="1:1" x14ac:dyDescent="0.4">
      <c r="A990" s="44">
        <f>A964+1</f>
        <v>39</v>
      </c>
    </row>
    <row r="1016" spans="1:1" x14ac:dyDescent="0.4">
      <c r="A1016" s="44">
        <f>A990+1</f>
        <v>40</v>
      </c>
    </row>
    <row r="1042" spans="1:1" x14ac:dyDescent="0.4">
      <c r="A1042" s="44">
        <f>A1016+1</f>
        <v>41</v>
      </c>
    </row>
    <row r="1068" spans="1:1" x14ac:dyDescent="0.4">
      <c r="A1068" s="44">
        <f>A1042+1</f>
        <v>42</v>
      </c>
    </row>
    <row r="1094" spans="1:1" x14ac:dyDescent="0.4">
      <c r="A1094" s="44">
        <f>A1068+1</f>
        <v>43</v>
      </c>
    </row>
    <row r="1120" spans="1:1" x14ac:dyDescent="0.4">
      <c r="A1120" s="44">
        <f>A1094+1</f>
        <v>44</v>
      </c>
    </row>
    <row r="1146" spans="1:1" x14ac:dyDescent="0.4">
      <c r="A1146" s="44">
        <f>A1120+1</f>
        <v>45</v>
      </c>
    </row>
    <row r="1172" spans="1:1" x14ac:dyDescent="0.4">
      <c r="A1172" s="44">
        <f>A1146+1</f>
        <v>46</v>
      </c>
    </row>
    <row r="1198" spans="1:1" x14ac:dyDescent="0.4">
      <c r="A1198" s="44">
        <f>A1172+1</f>
        <v>47</v>
      </c>
    </row>
    <row r="1224" spans="1:1" x14ac:dyDescent="0.4">
      <c r="A1224" s="44">
        <f>A1198+1</f>
        <v>48</v>
      </c>
    </row>
    <row r="1250" spans="1:1" x14ac:dyDescent="0.4">
      <c r="A1250" s="44">
        <f>A1224+1</f>
        <v>49</v>
      </c>
    </row>
    <row r="1276" spans="1:1" x14ac:dyDescent="0.4">
      <c r="A1276" s="44">
        <f>A1250+1</f>
        <v>50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16A45-945F-4F89-9601-879436E6C119}">
  <dimension ref="A1:U64"/>
  <sheetViews>
    <sheetView zoomScale="70" zoomScaleNormal="70" workbookViewId="0">
      <pane xSplit="1" ySplit="7" topLeftCell="B8" activePane="bottomRight" state="frozen"/>
      <selection activeCell="N17" sqref="N17"/>
      <selection pane="topRight" activeCell="N17" sqref="N17"/>
      <selection pane="bottomLeft" activeCell="N17" sqref="N17"/>
      <selection pane="bottomRight" activeCell="N17" sqref="N17"/>
    </sheetView>
  </sheetViews>
  <sheetFormatPr defaultRowHeight="18.75" x14ac:dyDescent="0.4"/>
  <cols>
    <col min="1" max="1" width="4.875" customWidth="1"/>
    <col min="2" max="2" width="15.625" customWidth="1"/>
    <col min="3" max="3" width="10.625" customWidth="1"/>
    <col min="4" max="6" width="8.25" customWidth="1"/>
    <col min="7" max="7" width="9.875" customWidth="1"/>
    <col min="10" max="15" width="7.75" customWidth="1"/>
    <col min="18" max="20" width="15.625" customWidth="1"/>
  </cols>
  <sheetData>
    <row r="1" spans="1:21" x14ac:dyDescent="0.4">
      <c r="A1" s="1" t="s">
        <v>7</v>
      </c>
      <c r="C1" t="s">
        <v>69</v>
      </c>
      <c r="I1">
        <v>8</v>
      </c>
    </row>
    <row r="2" spans="1:21" x14ac:dyDescent="0.4">
      <c r="A2" s="1" t="s">
        <v>8</v>
      </c>
      <c r="C2" t="s">
        <v>65</v>
      </c>
    </row>
    <row r="3" spans="1:21" x14ac:dyDescent="0.4">
      <c r="A3" s="1" t="s">
        <v>10</v>
      </c>
      <c r="C3" s="24">
        <v>100000</v>
      </c>
    </row>
    <row r="4" spans="1:21" x14ac:dyDescent="0.4">
      <c r="A4" s="1" t="s">
        <v>11</v>
      </c>
      <c r="C4" s="24" t="s">
        <v>13</v>
      </c>
    </row>
    <row r="5" spans="1:21" ht="19.5" thickBot="1" x14ac:dyDescent="0.45">
      <c r="A5" s="1" t="s">
        <v>12</v>
      </c>
      <c r="C5" s="24" t="s">
        <v>34</v>
      </c>
    </row>
    <row r="6" spans="1:21" ht="19.5" thickBot="1" x14ac:dyDescent="0.45">
      <c r="A6" s="19" t="s">
        <v>0</v>
      </c>
      <c r="B6" s="19" t="s">
        <v>1</v>
      </c>
      <c r="C6" s="19" t="s">
        <v>1</v>
      </c>
      <c r="D6" s="39" t="s">
        <v>25</v>
      </c>
      <c r="E6" s="20"/>
      <c r="F6" s="21"/>
      <c r="G6" s="166" t="s">
        <v>3</v>
      </c>
      <c r="H6" s="167"/>
      <c r="I6" s="173"/>
      <c r="J6" s="166" t="s">
        <v>23</v>
      </c>
      <c r="K6" s="167"/>
      <c r="L6" s="173"/>
      <c r="M6" s="166" t="s">
        <v>24</v>
      </c>
      <c r="N6" s="167"/>
      <c r="O6" s="173"/>
      <c r="P6" s="165" t="s">
        <v>37</v>
      </c>
      <c r="Q6" s="165"/>
      <c r="R6" s="106">
        <v>1.27</v>
      </c>
      <c r="S6" s="106">
        <v>1.5</v>
      </c>
      <c r="T6" s="106">
        <v>2</v>
      </c>
      <c r="U6" s="71"/>
    </row>
    <row r="7" spans="1:21" ht="19.5" thickBot="1" x14ac:dyDescent="0.45">
      <c r="A7" s="22"/>
      <c r="B7" s="22" t="s">
        <v>2</v>
      </c>
      <c r="C7" s="54" t="s">
        <v>29</v>
      </c>
      <c r="D7" s="9">
        <v>1.27</v>
      </c>
      <c r="E7" s="10">
        <v>1.5</v>
      </c>
      <c r="F7" s="11">
        <v>2</v>
      </c>
      <c r="G7" s="9">
        <v>1.27</v>
      </c>
      <c r="H7" s="10">
        <v>1.5</v>
      </c>
      <c r="I7" s="11">
        <v>2</v>
      </c>
      <c r="J7" s="9">
        <v>1.27</v>
      </c>
      <c r="K7" s="10">
        <v>1.5</v>
      </c>
      <c r="L7" s="11">
        <v>2</v>
      </c>
      <c r="M7" s="9">
        <v>1.27</v>
      </c>
      <c r="N7" s="10">
        <v>1.5</v>
      </c>
      <c r="O7" s="11">
        <v>2</v>
      </c>
      <c r="P7" s="57" t="s">
        <v>38</v>
      </c>
      <c r="Q7" s="57" t="s">
        <v>39</v>
      </c>
      <c r="R7" s="75" t="s">
        <v>63</v>
      </c>
      <c r="S7" s="75" t="s">
        <v>63</v>
      </c>
      <c r="T7" s="75" t="s">
        <v>63</v>
      </c>
      <c r="U7" s="73"/>
    </row>
    <row r="8" spans="1:21" ht="19.5" thickBot="1" x14ac:dyDescent="0.45">
      <c r="A8" s="23" t="s">
        <v>9</v>
      </c>
      <c r="B8" s="104">
        <v>44880</v>
      </c>
      <c r="C8" s="40"/>
      <c r="D8" s="13"/>
      <c r="E8" s="12"/>
      <c r="F8" s="14"/>
      <c r="G8" s="15">
        <f>C3</f>
        <v>100000</v>
      </c>
      <c r="H8" s="16">
        <f>C3</f>
        <v>100000</v>
      </c>
      <c r="I8" s="17">
        <f>C3</f>
        <v>100000</v>
      </c>
      <c r="J8" s="170" t="s">
        <v>23</v>
      </c>
      <c r="K8" s="171"/>
      <c r="L8" s="172"/>
      <c r="M8" s="170"/>
      <c r="N8" s="171"/>
      <c r="O8" s="172"/>
      <c r="P8" s="8"/>
      <c r="Q8" s="8"/>
      <c r="R8" s="73"/>
      <c r="S8" s="73"/>
      <c r="T8" s="73"/>
      <c r="U8" s="74"/>
    </row>
    <row r="9" spans="1:21" x14ac:dyDescent="0.4">
      <c r="A9" s="5">
        <v>1</v>
      </c>
      <c r="B9" s="102"/>
      <c r="C9" s="41"/>
      <c r="D9" s="45"/>
      <c r="E9" s="46"/>
      <c r="F9" s="47"/>
      <c r="G9" s="18" t="str">
        <f t="shared" ref="G9:G25" si="0">IF(D9="","",G8+M9)</f>
        <v/>
      </c>
      <c r="H9" s="18" t="str">
        <f t="shared" ref="H9:I24" si="1">IF(E9="","",H8+N9)</f>
        <v/>
      </c>
      <c r="I9" s="18" t="str">
        <f t="shared" si="1"/>
        <v/>
      </c>
      <c r="J9" s="32">
        <f>IF(G8="","",G8*0.03)</f>
        <v>3000</v>
      </c>
      <c r="K9" s="33">
        <f>IF(H8="","",H8*0.03)</f>
        <v>3000</v>
      </c>
      <c r="L9" s="34">
        <f>IF(I8="","",I8*0.03)</f>
        <v>3000</v>
      </c>
      <c r="M9" s="32" t="str">
        <f>IF(D9="","",J9*D9)</f>
        <v/>
      </c>
      <c r="N9" s="33" t="str">
        <f>IF(E9="","",K9*E9)</f>
        <v/>
      </c>
      <c r="O9" s="34" t="str">
        <f>IF(F9="","",L9*F9)</f>
        <v/>
      </c>
      <c r="P9" s="72"/>
      <c r="Q9" s="72"/>
      <c r="R9" s="102"/>
      <c r="S9" s="102"/>
      <c r="T9" s="102"/>
      <c r="U9" s="73"/>
    </row>
    <row r="10" spans="1:21" x14ac:dyDescent="0.4">
      <c r="A10" s="5">
        <v>2</v>
      </c>
      <c r="B10" s="103"/>
      <c r="C10" s="38"/>
      <c r="D10" s="48"/>
      <c r="E10" s="49"/>
      <c r="F10" s="50"/>
      <c r="G10" s="18" t="str">
        <f t="shared" si="0"/>
        <v/>
      </c>
      <c r="H10" s="18" t="str">
        <f t="shared" si="1"/>
        <v/>
      </c>
      <c r="I10" s="18" t="str">
        <f t="shared" si="1"/>
        <v/>
      </c>
      <c r="J10" s="35" t="str">
        <f t="shared" ref="J10:L25" si="2">IF(G9="","",G9*0.03)</f>
        <v/>
      </c>
      <c r="K10" s="36" t="str">
        <f t="shared" si="2"/>
        <v/>
      </c>
      <c r="L10" s="37" t="str">
        <f t="shared" si="2"/>
        <v/>
      </c>
      <c r="M10" s="35" t="str">
        <f t="shared" ref="M10:O25" si="3">IF(D10="","",J10*D10)</f>
        <v/>
      </c>
      <c r="N10" s="36" t="str">
        <f t="shared" si="3"/>
        <v/>
      </c>
      <c r="O10" s="37" t="str">
        <f t="shared" si="3"/>
        <v/>
      </c>
      <c r="P10" s="72"/>
      <c r="Q10" s="72"/>
      <c r="R10" s="103"/>
      <c r="S10" s="103"/>
      <c r="T10" s="103"/>
      <c r="U10" s="73"/>
    </row>
    <row r="11" spans="1:21" x14ac:dyDescent="0.4">
      <c r="A11" s="5">
        <v>3</v>
      </c>
      <c r="B11" s="103"/>
      <c r="C11" s="38"/>
      <c r="D11" s="48"/>
      <c r="E11" s="49"/>
      <c r="F11" s="50"/>
      <c r="G11" s="18" t="str">
        <f t="shared" si="0"/>
        <v/>
      </c>
      <c r="H11" s="18" t="str">
        <f t="shared" si="1"/>
        <v/>
      </c>
      <c r="I11" s="18" t="str">
        <f t="shared" si="1"/>
        <v/>
      </c>
      <c r="J11" s="35" t="str">
        <f t="shared" si="2"/>
        <v/>
      </c>
      <c r="K11" s="36" t="str">
        <f t="shared" si="2"/>
        <v/>
      </c>
      <c r="L11" s="37" t="str">
        <f t="shared" si="2"/>
        <v/>
      </c>
      <c r="M11" s="35" t="str">
        <f t="shared" si="3"/>
        <v/>
      </c>
      <c r="N11" s="36" t="str">
        <f t="shared" si="3"/>
        <v/>
      </c>
      <c r="O11" s="37" t="str">
        <f t="shared" si="3"/>
        <v/>
      </c>
      <c r="P11" s="72"/>
      <c r="Q11" s="72"/>
      <c r="R11" s="103"/>
      <c r="S11" s="103"/>
      <c r="T11" s="103"/>
      <c r="U11" s="73"/>
    </row>
    <row r="12" spans="1:21" x14ac:dyDescent="0.4">
      <c r="A12" s="5">
        <v>4</v>
      </c>
      <c r="B12" s="103"/>
      <c r="C12" s="38"/>
      <c r="D12" s="48"/>
      <c r="E12" s="49"/>
      <c r="F12" s="50"/>
      <c r="G12" s="18" t="str">
        <f t="shared" si="0"/>
        <v/>
      </c>
      <c r="H12" s="18" t="str">
        <f t="shared" si="1"/>
        <v/>
      </c>
      <c r="I12" s="18" t="str">
        <f t="shared" si="1"/>
        <v/>
      </c>
      <c r="J12" s="35" t="str">
        <f t="shared" si="2"/>
        <v/>
      </c>
      <c r="K12" s="36" t="str">
        <f t="shared" si="2"/>
        <v/>
      </c>
      <c r="L12" s="37" t="str">
        <f t="shared" si="2"/>
        <v/>
      </c>
      <c r="M12" s="35" t="str">
        <f t="shared" si="3"/>
        <v/>
      </c>
      <c r="N12" s="36" t="str">
        <f t="shared" si="3"/>
        <v/>
      </c>
      <c r="O12" s="37" t="str">
        <f t="shared" si="3"/>
        <v/>
      </c>
      <c r="P12" s="72"/>
      <c r="Q12" s="72"/>
      <c r="R12" s="103"/>
      <c r="S12" s="103"/>
      <c r="T12" s="103"/>
      <c r="U12" s="73"/>
    </row>
    <row r="13" spans="1:21" x14ac:dyDescent="0.4">
      <c r="A13" s="5">
        <v>5</v>
      </c>
      <c r="B13" s="103"/>
      <c r="C13" s="38"/>
      <c r="D13" s="48"/>
      <c r="E13" s="49"/>
      <c r="F13" s="50"/>
      <c r="G13" s="18" t="str">
        <f t="shared" si="0"/>
        <v/>
      </c>
      <c r="H13" s="18" t="str">
        <f t="shared" si="1"/>
        <v/>
      </c>
      <c r="I13" s="18" t="str">
        <f t="shared" si="1"/>
        <v/>
      </c>
      <c r="J13" s="35" t="str">
        <f t="shared" si="2"/>
        <v/>
      </c>
      <c r="K13" s="36" t="str">
        <f t="shared" si="2"/>
        <v/>
      </c>
      <c r="L13" s="37" t="str">
        <f t="shared" si="2"/>
        <v/>
      </c>
      <c r="M13" s="35" t="str">
        <f t="shared" si="3"/>
        <v/>
      </c>
      <c r="N13" s="36" t="str">
        <f t="shared" si="3"/>
        <v/>
      </c>
      <c r="O13" s="37" t="str">
        <f t="shared" si="3"/>
        <v/>
      </c>
      <c r="P13" s="72"/>
      <c r="Q13" s="72"/>
      <c r="R13" s="103"/>
      <c r="S13" s="103"/>
      <c r="T13" s="103"/>
      <c r="U13" s="73"/>
    </row>
    <row r="14" spans="1:21" x14ac:dyDescent="0.4">
      <c r="A14" s="5">
        <v>6</v>
      </c>
      <c r="B14" s="103"/>
      <c r="C14" s="38"/>
      <c r="D14" s="48"/>
      <c r="E14" s="49"/>
      <c r="F14" s="50"/>
      <c r="G14" s="18" t="str">
        <f t="shared" si="0"/>
        <v/>
      </c>
      <c r="H14" s="18" t="str">
        <f t="shared" si="1"/>
        <v/>
      </c>
      <c r="I14" s="18" t="str">
        <f t="shared" si="1"/>
        <v/>
      </c>
      <c r="J14" s="35" t="str">
        <f t="shared" si="2"/>
        <v/>
      </c>
      <c r="K14" s="36" t="str">
        <f t="shared" si="2"/>
        <v/>
      </c>
      <c r="L14" s="37" t="str">
        <f t="shared" si="2"/>
        <v/>
      </c>
      <c r="M14" s="35" t="str">
        <f t="shared" si="3"/>
        <v/>
      </c>
      <c r="N14" s="36" t="str">
        <f t="shared" si="3"/>
        <v/>
      </c>
      <c r="O14" s="37" t="str">
        <f t="shared" si="3"/>
        <v/>
      </c>
      <c r="P14" s="72"/>
      <c r="Q14" s="72"/>
      <c r="R14" s="103"/>
      <c r="S14" s="103"/>
      <c r="T14" s="103"/>
      <c r="U14" s="73"/>
    </row>
    <row r="15" spans="1:21" x14ac:dyDescent="0.4">
      <c r="A15" s="5">
        <v>7</v>
      </c>
      <c r="B15" s="103"/>
      <c r="C15" s="38"/>
      <c r="D15" s="48"/>
      <c r="E15" s="49"/>
      <c r="F15" s="50"/>
      <c r="G15" s="18" t="str">
        <f t="shared" si="0"/>
        <v/>
      </c>
      <c r="H15" s="18" t="str">
        <f t="shared" si="1"/>
        <v/>
      </c>
      <c r="I15" s="18" t="str">
        <f t="shared" si="1"/>
        <v/>
      </c>
      <c r="J15" s="35" t="str">
        <f t="shared" si="2"/>
        <v/>
      </c>
      <c r="K15" s="36" t="str">
        <f t="shared" si="2"/>
        <v/>
      </c>
      <c r="L15" s="37" t="str">
        <f t="shared" si="2"/>
        <v/>
      </c>
      <c r="M15" s="35" t="str">
        <f t="shared" si="3"/>
        <v/>
      </c>
      <c r="N15" s="36" t="str">
        <f t="shared" si="3"/>
        <v/>
      </c>
      <c r="O15" s="37" t="str">
        <f t="shared" si="3"/>
        <v/>
      </c>
      <c r="P15" s="72"/>
      <c r="Q15" s="72"/>
      <c r="R15" s="103"/>
      <c r="S15" s="103"/>
      <c r="T15" s="103"/>
      <c r="U15" s="73"/>
    </row>
    <row r="16" spans="1:21" x14ac:dyDescent="0.4">
      <c r="A16" s="5">
        <v>8</v>
      </c>
      <c r="B16" s="103"/>
      <c r="C16" s="38"/>
      <c r="D16" s="48"/>
      <c r="E16" s="49"/>
      <c r="F16" s="50"/>
      <c r="G16" s="18" t="str">
        <f t="shared" si="0"/>
        <v/>
      </c>
      <c r="H16" s="18" t="str">
        <f t="shared" si="1"/>
        <v/>
      </c>
      <c r="I16" s="18" t="str">
        <f t="shared" si="1"/>
        <v/>
      </c>
      <c r="J16" s="35" t="str">
        <f t="shared" si="2"/>
        <v/>
      </c>
      <c r="K16" s="36" t="str">
        <f t="shared" si="2"/>
        <v/>
      </c>
      <c r="L16" s="37" t="str">
        <f t="shared" si="2"/>
        <v/>
      </c>
      <c r="M16" s="35" t="str">
        <f t="shared" si="3"/>
        <v/>
      </c>
      <c r="N16" s="36" t="str">
        <f t="shared" si="3"/>
        <v/>
      </c>
      <c r="O16" s="37" t="str">
        <f t="shared" si="3"/>
        <v/>
      </c>
      <c r="P16" s="72"/>
      <c r="Q16" s="72"/>
      <c r="R16" s="103"/>
      <c r="S16" s="103"/>
      <c r="T16" s="103"/>
      <c r="U16" s="73"/>
    </row>
    <row r="17" spans="1:21" x14ac:dyDescent="0.4">
      <c r="A17" s="5">
        <v>9</v>
      </c>
      <c r="B17" s="103"/>
      <c r="C17" s="38"/>
      <c r="D17" s="48"/>
      <c r="E17" s="49"/>
      <c r="F17" s="50"/>
      <c r="G17" s="18" t="str">
        <f t="shared" si="0"/>
        <v/>
      </c>
      <c r="H17" s="18" t="str">
        <f t="shared" si="1"/>
        <v/>
      </c>
      <c r="I17" s="18" t="str">
        <f t="shared" si="1"/>
        <v/>
      </c>
      <c r="J17" s="35" t="str">
        <f t="shared" si="2"/>
        <v/>
      </c>
      <c r="K17" s="36" t="str">
        <f t="shared" si="2"/>
        <v/>
      </c>
      <c r="L17" s="37" t="str">
        <f t="shared" si="2"/>
        <v/>
      </c>
      <c r="M17" s="35" t="str">
        <f t="shared" si="3"/>
        <v/>
      </c>
      <c r="N17" s="36" t="str">
        <f t="shared" si="3"/>
        <v/>
      </c>
      <c r="O17" s="37" t="str">
        <f t="shared" si="3"/>
        <v/>
      </c>
      <c r="P17" s="72"/>
      <c r="Q17" s="72"/>
      <c r="R17" s="103"/>
      <c r="S17" s="103"/>
      <c r="T17" s="103"/>
      <c r="U17" s="73"/>
    </row>
    <row r="18" spans="1:21" x14ac:dyDescent="0.4">
      <c r="A18" s="5">
        <v>10</v>
      </c>
      <c r="B18" s="103"/>
      <c r="C18" s="38"/>
      <c r="D18" s="48"/>
      <c r="E18" s="49"/>
      <c r="F18" s="50"/>
      <c r="G18" s="18" t="str">
        <f t="shared" si="0"/>
        <v/>
      </c>
      <c r="H18" s="18" t="str">
        <f t="shared" si="1"/>
        <v/>
      </c>
      <c r="I18" s="18" t="str">
        <f t="shared" si="1"/>
        <v/>
      </c>
      <c r="J18" s="35" t="str">
        <f t="shared" si="2"/>
        <v/>
      </c>
      <c r="K18" s="36" t="str">
        <f t="shared" si="2"/>
        <v/>
      </c>
      <c r="L18" s="37" t="str">
        <f t="shared" si="2"/>
        <v/>
      </c>
      <c r="M18" s="35" t="str">
        <f t="shared" si="3"/>
        <v/>
      </c>
      <c r="N18" s="36" t="str">
        <f t="shared" si="3"/>
        <v/>
      </c>
      <c r="O18" s="37" t="str">
        <f t="shared" si="3"/>
        <v/>
      </c>
      <c r="P18" s="72"/>
      <c r="Q18" s="72"/>
      <c r="R18" s="103"/>
      <c r="S18" s="103"/>
      <c r="T18" s="103"/>
      <c r="U18" s="73"/>
    </row>
    <row r="19" spans="1:21" x14ac:dyDescent="0.4">
      <c r="A19" s="5">
        <v>11</v>
      </c>
      <c r="B19" s="103"/>
      <c r="C19" s="38"/>
      <c r="D19" s="48"/>
      <c r="E19" s="49"/>
      <c r="F19" s="50"/>
      <c r="G19" s="18" t="str">
        <f t="shared" si="0"/>
        <v/>
      </c>
      <c r="H19" s="18" t="str">
        <f t="shared" si="1"/>
        <v/>
      </c>
      <c r="I19" s="18" t="str">
        <f t="shared" si="1"/>
        <v/>
      </c>
      <c r="J19" s="35" t="str">
        <f t="shared" si="2"/>
        <v/>
      </c>
      <c r="K19" s="36" t="str">
        <f t="shared" si="2"/>
        <v/>
      </c>
      <c r="L19" s="37" t="str">
        <f t="shared" si="2"/>
        <v/>
      </c>
      <c r="M19" s="35" t="str">
        <f t="shared" si="3"/>
        <v/>
      </c>
      <c r="N19" s="36" t="str">
        <f t="shared" si="3"/>
        <v/>
      </c>
      <c r="O19" s="37" t="str">
        <f t="shared" si="3"/>
        <v/>
      </c>
      <c r="P19" s="72"/>
      <c r="Q19" s="72"/>
      <c r="R19" s="103"/>
      <c r="S19" s="103"/>
      <c r="T19" s="103"/>
      <c r="U19" s="73"/>
    </row>
    <row r="20" spans="1:21" x14ac:dyDescent="0.4">
      <c r="A20" s="5">
        <v>12</v>
      </c>
      <c r="B20" s="103"/>
      <c r="C20" s="38"/>
      <c r="D20" s="48"/>
      <c r="E20" s="49"/>
      <c r="F20" s="50"/>
      <c r="G20" s="18" t="str">
        <f t="shared" si="0"/>
        <v/>
      </c>
      <c r="H20" s="18" t="str">
        <f t="shared" si="1"/>
        <v/>
      </c>
      <c r="I20" s="18" t="str">
        <f t="shared" si="1"/>
        <v/>
      </c>
      <c r="J20" s="35" t="str">
        <f t="shared" si="2"/>
        <v/>
      </c>
      <c r="K20" s="36" t="str">
        <f t="shared" si="2"/>
        <v/>
      </c>
      <c r="L20" s="37" t="str">
        <f t="shared" si="2"/>
        <v/>
      </c>
      <c r="M20" s="35" t="str">
        <f t="shared" si="3"/>
        <v/>
      </c>
      <c r="N20" s="36" t="str">
        <f t="shared" si="3"/>
        <v/>
      </c>
      <c r="O20" s="37" t="str">
        <f t="shared" si="3"/>
        <v/>
      </c>
      <c r="P20" s="72"/>
      <c r="Q20" s="72"/>
      <c r="R20" s="103"/>
      <c r="S20" s="103"/>
      <c r="T20" s="103"/>
      <c r="U20" s="73"/>
    </row>
    <row r="21" spans="1:21" x14ac:dyDescent="0.4">
      <c r="A21" s="5">
        <v>13</v>
      </c>
      <c r="B21" s="103"/>
      <c r="C21" s="38"/>
      <c r="D21" s="48"/>
      <c r="E21" s="49"/>
      <c r="F21" s="50"/>
      <c r="G21" s="18" t="str">
        <f t="shared" si="0"/>
        <v/>
      </c>
      <c r="H21" s="18" t="str">
        <f t="shared" si="1"/>
        <v/>
      </c>
      <c r="I21" s="18" t="str">
        <f t="shared" si="1"/>
        <v/>
      </c>
      <c r="J21" s="35" t="str">
        <f t="shared" si="2"/>
        <v/>
      </c>
      <c r="K21" s="36" t="str">
        <f t="shared" si="2"/>
        <v/>
      </c>
      <c r="L21" s="37" t="str">
        <f t="shared" si="2"/>
        <v/>
      </c>
      <c r="M21" s="35" t="str">
        <f t="shared" si="3"/>
        <v/>
      </c>
      <c r="N21" s="36" t="str">
        <f t="shared" si="3"/>
        <v/>
      </c>
      <c r="O21" s="37" t="str">
        <f t="shared" si="3"/>
        <v/>
      </c>
      <c r="P21" s="72"/>
      <c r="Q21" s="72"/>
      <c r="R21" s="103"/>
      <c r="S21" s="103"/>
      <c r="T21" s="103"/>
      <c r="U21" s="73"/>
    </row>
    <row r="22" spans="1:21" x14ac:dyDescent="0.4">
      <c r="A22" s="5">
        <v>14</v>
      </c>
      <c r="B22" s="103"/>
      <c r="C22" s="38"/>
      <c r="D22" s="48"/>
      <c r="E22" s="49"/>
      <c r="F22" s="50"/>
      <c r="G22" s="18" t="str">
        <f t="shared" si="0"/>
        <v/>
      </c>
      <c r="H22" s="18" t="str">
        <f t="shared" si="1"/>
        <v/>
      </c>
      <c r="I22" s="18" t="str">
        <f t="shared" si="1"/>
        <v/>
      </c>
      <c r="J22" s="35" t="str">
        <f t="shared" si="2"/>
        <v/>
      </c>
      <c r="K22" s="36" t="str">
        <f t="shared" si="2"/>
        <v/>
      </c>
      <c r="L22" s="37" t="str">
        <f t="shared" si="2"/>
        <v/>
      </c>
      <c r="M22" s="35" t="str">
        <f t="shared" si="3"/>
        <v/>
      </c>
      <c r="N22" s="36" t="str">
        <f t="shared" si="3"/>
        <v/>
      </c>
      <c r="O22" s="37" t="str">
        <f t="shared" si="3"/>
        <v/>
      </c>
      <c r="P22" s="72"/>
      <c r="Q22" s="72"/>
      <c r="R22" s="103"/>
      <c r="S22" s="103"/>
      <c r="T22" s="103"/>
      <c r="U22" s="73"/>
    </row>
    <row r="23" spans="1:21" x14ac:dyDescent="0.4">
      <c r="A23" s="5">
        <v>15</v>
      </c>
      <c r="B23" s="103"/>
      <c r="C23" s="38"/>
      <c r="D23" s="48"/>
      <c r="E23" s="49"/>
      <c r="F23" s="50"/>
      <c r="G23" s="18" t="str">
        <f t="shared" si="0"/>
        <v/>
      </c>
      <c r="H23" s="18" t="str">
        <f t="shared" si="1"/>
        <v/>
      </c>
      <c r="I23" s="18" t="str">
        <f t="shared" si="1"/>
        <v/>
      </c>
      <c r="J23" s="35" t="str">
        <f t="shared" si="2"/>
        <v/>
      </c>
      <c r="K23" s="36" t="str">
        <f t="shared" si="2"/>
        <v/>
      </c>
      <c r="L23" s="37" t="str">
        <f t="shared" si="2"/>
        <v/>
      </c>
      <c r="M23" s="35" t="str">
        <f t="shared" si="3"/>
        <v/>
      </c>
      <c r="N23" s="36" t="str">
        <f t="shared" si="3"/>
        <v/>
      </c>
      <c r="O23" s="37" t="str">
        <f t="shared" si="3"/>
        <v/>
      </c>
      <c r="P23" s="72"/>
      <c r="Q23" s="72"/>
      <c r="R23" s="103"/>
      <c r="S23" s="103"/>
      <c r="T23" s="103"/>
      <c r="U23" s="73"/>
    </row>
    <row r="24" spans="1:21" x14ac:dyDescent="0.4">
      <c r="A24" s="5">
        <v>16</v>
      </c>
      <c r="B24" s="103"/>
      <c r="C24" s="38"/>
      <c r="D24" s="48"/>
      <c r="E24" s="49"/>
      <c r="F24" s="50"/>
      <c r="G24" s="18" t="str">
        <f t="shared" si="0"/>
        <v/>
      </c>
      <c r="H24" s="18" t="str">
        <f t="shared" si="1"/>
        <v/>
      </c>
      <c r="I24" s="18" t="str">
        <f t="shared" si="1"/>
        <v/>
      </c>
      <c r="J24" s="35" t="str">
        <f t="shared" si="2"/>
        <v/>
      </c>
      <c r="K24" s="36" t="str">
        <f t="shared" si="2"/>
        <v/>
      </c>
      <c r="L24" s="37" t="str">
        <f t="shared" si="2"/>
        <v/>
      </c>
      <c r="M24" s="35" t="str">
        <f t="shared" si="3"/>
        <v/>
      </c>
      <c r="N24" s="36" t="str">
        <f t="shared" si="3"/>
        <v/>
      </c>
      <c r="O24" s="37" t="str">
        <f t="shared" si="3"/>
        <v/>
      </c>
      <c r="P24" s="72"/>
      <c r="Q24" s="72"/>
      <c r="R24" s="103"/>
      <c r="S24" s="103"/>
      <c r="T24" s="103"/>
      <c r="U24" s="73"/>
    </row>
    <row r="25" spans="1:21" x14ac:dyDescent="0.4">
      <c r="A25" s="5">
        <v>17</v>
      </c>
      <c r="B25" s="103"/>
      <c r="C25" s="38"/>
      <c r="D25" s="48"/>
      <c r="E25" s="49"/>
      <c r="F25" s="50"/>
      <c r="G25" s="18" t="str">
        <f t="shared" si="0"/>
        <v/>
      </c>
      <c r="H25" s="18" t="str">
        <f>IF(E25="","",H24+N25)</f>
        <v/>
      </c>
      <c r="I25" s="18" t="str">
        <f>IF(F25="","",I24+O25)</f>
        <v/>
      </c>
      <c r="J25" s="35" t="str">
        <f t="shared" si="2"/>
        <v/>
      </c>
      <c r="K25" s="36" t="str">
        <f t="shared" si="2"/>
        <v/>
      </c>
      <c r="L25" s="37" t="str">
        <f t="shared" si="2"/>
        <v/>
      </c>
      <c r="M25" s="35" t="str">
        <f t="shared" si="3"/>
        <v/>
      </c>
      <c r="N25" s="36" t="str">
        <f t="shared" si="3"/>
        <v/>
      </c>
      <c r="O25" s="37" t="str">
        <f t="shared" si="3"/>
        <v/>
      </c>
      <c r="P25" s="72"/>
      <c r="Q25" s="72"/>
      <c r="R25" s="103"/>
      <c r="S25" s="103"/>
      <c r="T25" s="103"/>
      <c r="U25" s="73"/>
    </row>
    <row r="26" spans="1:21" x14ac:dyDescent="0.4">
      <c r="A26" s="5">
        <v>18</v>
      </c>
      <c r="B26" s="103"/>
      <c r="C26" s="38"/>
      <c r="D26" s="48"/>
      <c r="E26" s="49"/>
      <c r="F26" s="50"/>
      <c r="G26" s="18" t="str">
        <f t="shared" ref="G26:I41" si="4">IF(D26="","",G25+M26)</f>
        <v/>
      </c>
      <c r="H26" s="18" t="str">
        <f t="shared" si="4"/>
        <v/>
      </c>
      <c r="I26" s="18" t="str">
        <f t="shared" si="4"/>
        <v/>
      </c>
      <c r="J26" s="35" t="str">
        <f t="shared" ref="J26:L58" si="5">IF(G25="","",G25*0.03)</f>
        <v/>
      </c>
      <c r="K26" s="36" t="str">
        <f t="shared" si="5"/>
        <v/>
      </c>
      <c r="L26" s="37" t="str">
        <f t="shared" si="5"/>
        <v/>
      </c>
      <c r="M26" s="35" t="str">
        <f t="shared" ref="M26:O58" si="6">IF(D26="","",J26*D26)</f>
        <v/>
      </c>
      <c r="N26" s="36" t="str">
        <f t="shared" si="6"/>
        <v/>
      </c>
      <c r="O26" s="37" t="str">
        <f t="shared" si="6"/>
        <v/>
      </c>
      <c r="P26" s="72"/>
      <c r="Q26" s="72"/>
      <c r="R26" s="103"/>
      <c r="S26" s="103"/>
      <c r="T26" s="103"/>
      <c r="U26" s="73"/>
    </row>
    <row r="27" spans="1:21" x14ac:dyDescent="0.4">
      <c r="A27" s="5">
        <v>19</v>
      </c>
      <c r="B27" s="103"/>
      <c r="C27" s="38"/>
      <c r="D27" s="48"/>
      <c r="E27" s="49"/>
      <c r="F27" s="50"/>
      <c r="G27" s="18" t="str">
        <f t="shared" si="4"/>
        <v/>
      </c>
      <c r="H27" s="18" t="str">
        <f t="shared" si="4"/>
        <v/>
      </c>
      <c r="I27" s="18" t="str">
        <f t="shared" si="4"/>
        <v/>
      </c>
      <c r="J27" s="35" t="str">
        <f t="shared" si="5"/>
        <v/>
      </c>
      <c r="K27" s="36" t="str">
        <f t="shared" si="5"/>
        <v/>
      </c>
      <c r="L27" s="37" t="str">
        <f t="shared" si="5"/>
        <v/>
      </c>
      <c r="M27" s="35" t="str">
        <f t="shared" si="6"/>
        <v/>
      </c>
      <c r="N27" s="36" t="str">
        <f t="shared" si="6"/>
        <v/>
      </c>
      <c r="O27" s="37" t="str">
        <f t="shared" si="6"/>
        <v/>
      </c>
      <c r="P27" s="72"/>
      <c r="Q27" s="72"/>
      <c r="R27" s="103"/>
      <c r="S27" s="103"/>
      <c r="T27" s="103"/>
      <c r="U27" s="73"/>
    </row>
    <row r="28" spans="1:21" x14ac:dyDescent="0.4">
      <c r="A28" s="5">
        <v>20</v>
      </c>
      <c r="B28" s="103"/>
      <c r="C28" s="38"/>
      <c r="D28" s="48"/>
      <c r="E28" s="49"/>
      <c r="F28" s="50"/>
      <c r="G28" s="18" t="str">
        <f t="shared" si="4"/>
        <v/>
      </c>
      <c r="H28" s="18" t="str">
        <f t="shared" si="4"/>
        <v/>
      </c>
      <c r="I28" s="18" t="str">
        <f t="shared" si="4"/>
        <v/>
      </c>
      <c r="J28" s="35" t="str">
        <f t="shared" si="5"/>
        <v/>
      </c>
      <c r="K28" s="36" t="str">
        <f t="shared" si="5"/>
        <v/>
      </c>
      <c r="L28" s="37" t="str">
        <f t="shared" si="5"/>
        <v/>
      </c>
      <c r="M28" s="35" t="str">
        <f t="shared" si="6"/>
        <v/>
      </c>
      <c r="N28" s="36" t="str">
        <f t="shared" si="6"/>
        <v/>
      </c>
      <c r="O28" s="37" t="str">
        <f t="shared" si="6"/>
        <v/>
      </c>
      <c r="P28" s="72"/>
      <c r="Q28" s="72"/>
      <c r="R28" s="103"/>
      <c r="S28" s="103"/>
      <c r="T28" s="103"/>
      <c r="U28" s="73"/>
    </row>
    <row r="29" spans="1:21" x14ac:dyDescent="0.4">
      <c r="A29" s="5">
        <v>21</v>
      </c>
      <c r="B29" s="103"/>
      <c r="C29" s="38"/>
      <c r="D29" s="48"/>
      <c r="E29" s="49"/>
      <c r="F29" s="50"/>
      <c r="G29" s="18" t="str">
        <f t="shared" si="4"/>
        <v/>
      </c>
      <c r="H29" s="18" t="str">
        <f t="shared" si="4"/>
        <v/>
      </c>
      <c r="I29" s="18" t="str">
        <f t="shared" si="4"/>
        <v/>
      </c>
      <c r="J29" s="35" t="str">
        <f t="shared" si="5"/>
        <v/>
      </c>
      <c r="K29" s="36" t="str">
        <f t="shared" si="5"/>
        <v/>
      </c>
      <c r="L29" s="37" t="str">
        <f t="shared" si="5"/>
        <v/>
      </c>
      <c r="M29" s="35" t="str">
        <f t="shared" si="6"/>
        <v/>
      </c>
      <c r="N29" s="36" t="str">
        <f t="shared" si="6"/>
        <v/>
      </c>
      <c r="O29" s="37" t="str">
        <f t="shared" si="6"/>
        <v/>
      </c>
      <c r="P29" s="72"/>
      <c r="Q29" s="72"/>
      <c r="R29" s="103"/>
      <c r="S29" s="103"/>
      <c r="T29" s="103"/>
      <c r="U29" s="73"/>
    </row>
    <row r="30" spans="1:21" x14ac:dyDescent="0.4">
      <c r="A30" s="5">
        <v>22</v>
      </c>
      <c r="B30" s="103"/>
      <c r="C30" s="38"/>
      <c r="D30" s="48"/>
      <c r="E30" s="49"/>
      <c r="F30" s="50"/>
      <c r="G30" s="18" t="str">
        <f t="shared" si="4"/>
        <v/>
      </c>
      <c r="H30" s="18" t="str">
        <f t="shared" si="4"/>
        <v/>
      </c>
      <c r="I30" s="18" t="str">
        <f t="shared" si="4"/>
        <v/>
      </c>
      <c r="J30" s="35" t="str">
        <f t="shared" si="5"/>
        <v/>
      </c>
      <c r="K30" s="36" t="str">
        <f t="shared" si="5"/>
        <v/>
      </c>
      <c r="L30" s="37" t="str">
        <f t="shared" si="5"/>
        <v/>
      </c>
      <c r="M30" s="35" t="str">
        <f t="shared" si="6"/>
        <v/>
      </c>
      <c r="N30" s="36" t="str">
        <f t="shared" si="6"/>
        <v/>
      </c>
      <c r="O30" s="37" t="str">
        <f t="shared" si="6"/>
        <v/>
      </c>
      <c r="P30" s="72"/>
      <c r="Q30" s="72"/>
      <c r="R30" s="103"/>
      <c r="S30" s="103"/>
      <c r="T30" s="103"/>
      <c r="U30" s="73"/>
    </row>
    <row r="31" spans="1:21" x14ac:dyDescent="0.4">
      <c r="A31" s="5">
        <v>23</v>
      </c>
      <c r="B31" s="103"/>
      <c r="C31" s="38"/>
      <c r="D31" s="48"/>
      <c r="E31" s="49"/>
      <c r="F31" s="50"/>
      <c r="G31" s="18" t="str">
        <f t="shared" si="4"/>
        <v/>
      </c>
      <c r="H31" s="18" t="str">
        <f t="shared" si="4"/>
        <v/>
      </c>
      <c r="I31" s="18" t="str">
        <f t="shared" si="4"/>
        <v/>
      </c>
      <c r="J31" s="35" t="str">
        <f t="shared" si="5"/>
        <v/>
      </c>
      <c r="K31" s="36" t="str">
        <f t="shared" si="5"/>
        <v/>
      </c>
      <c r="L31" s="37" t="str">
        <f t="shared" si="5"/>
        <v/>
      </c>
      <c r="M31" s="35" t="str">
        <f t="shared" si="6"/>
        <v/>
      </c>
      <c r="N31" s="36" t="str">
        <f t="shared" si="6"/>
        <v/>
      </c>
      <c r="O31" s="37" t="str">
        <f t="shared" si="6"/>
        <v/>
      </c>
      <c r="P31" s="72"/>
      <c r="Q31" s="72"/>
      <c r="R31" s="103"/>
      <c r="S31" s="103"/>
      <c r="T31" s="103"/>
      <c r="U31" s="73"/>
    </row>
    <row r="32" spans="1:21" x14ac:dyDescent="0.4">
      <c r="A32" s="5">
        <v>24</v>
      </c>
      <c r="B32" s="103"/>
      <c r="C32" s="38"/>
      <c r="D32" s="48"/>
      <c r="E32" s="49"/>
      <c r="F32" s="50"/>
      <c r="G32" s="18" t="str">
        <f t="shared" si="4"/>
        <v/>
      </c>
      <c r="H32" s="18" t="str">
        <f t="shared" si="4"/>
        <v/>
      </c>
      <c r="I32" s="18" t="str">
        <f t="shared" si="4"/>
        <v/>
      </c>
      <c r="J32" s="35" t="str">
        <f t="shared" si="5"/>
        <v/>
      </c>
      <c r="K32" s="36" t="str">
        <f t="shared" si="5"/>
        <v/>
      </c>
      <c r="L32" s="37" t="str">
        <f t="shared" si="5"/>
        <v/>
      </c>
      <c r="M32" s="35" t="str">
        <f t="shared" si="6"/>
        <v/>
      </c>
      <c r="N32" s="36" t="str">
        <f t="shared" si="6"/>
        <v/>
      </c>
      <c r="O32" s="37" t="str">
        <f t="shared" si="6"/>
        <v/>
      </c>
      <c r="P32" s="72"/>
      <c r="Q32" s="72"/>
      <c r="R32" s="103"/>
      <c r="S32" s="103"/>
      <c r="T32" s="103"/>
      <c r="U32" s="73"/>
    </row>
    <row r="33" spans="1:21" x14ac:dyDescent="0.4">
      <c r="A33" s="5">
        <v>25</v>
      </c>
      <c r="B33" s="103"/>
      <c r="C33" s="38"/>
      <c r="D33" s="48"/>
      <c r="E33" s="49"/>
      <c r="F33" s="50"/>
      <c r="G33" s="18" t="str">
        <f t="shared" si="4"/>
        <v/>
      </c>
      <c r="H33" s="18" t="str">
        <f t="shared" si="4"/>
        <v/>
      </c>
      <c r="I33" s="18" t="str">
        <f t="shared" si="4"/>
        <v/>
      </c>
      <c r="J33" s="35" t="str">
        <f t="shared" si="5"/>
        <v/>
      </c>
      <c r="K33" s="36" t="str">
        <f t="shared" si="5"/>
        <v/>
      </c>
      <c r="L33" s="37" t="str">
        <f t="shared" si="5"/>
        <v/>
      </c>
      <c r="M33" s="35" t="str">
        <f t="shared" si="6"/>
        <v/>
      </c>
      <c r="N33" s="36" t="str">
        <f t="shared" si="6"/>
        <v/>
      </c>
      <c r="O33" s="37" t="str">
        <f t="shared" si="6"/>
        <v/>
      </c>
      <c r="P33" s="72"/>
      <c r="Q33" s="72"/>
      <c r="R33" s="103"/>
      <c r="S33" s="103"/>
      <c r="T33" s="103"/>
      <c r="U33" s="73"/>
    </row>
    <row r="34" spans="1:21" x14ac:dyDescent="0.4">
      <c r="A34" s="5">
        <v>26</v>
      </c>
      <c r="B34" s="103"/>
      <c r="C34" s="38"/>
      <c r="D34" s="48"/>
      <c r="E34" s="49"/>
      <c r="F34" s="50"/>
      <c r="G34" s="18" t="str">
        <f t="shared" si="4"/>
        <v/>
      </c>
      <c r="H34" s="18" t="str">
        <f t="shared" si="4"/>
        <v/>
      </c>
      <c r="I34" s="18" t="str">
        <f t="shared" si="4"/>
        <v/>
      </c>
      <c r="J34" s="35" t="str">
        <f t="shared" si="5"/>
        <v/>
      </c>
      <c r="K34" s="36" t="str">
        <f t="shared" si="5"/>
        <v/>
      </c>
      <c r="L34" s="37" t="str">
        <f t="shared" si="5"/>
        <v/>
      </c>
      <c r="M34" s="35" t="str">
        <f t="shared" si="6"/>
        <v/>
      </c>
      <c r="N34" s="36" t="str">
        <f t="shared" si="6"/>
        <v/>
      </c>
      <c r="O34" s="37" t="str">
        <f t="shared" si="6"/>
        <v/>
      </c>
      <c r="P34" s="72"/>
      <c r="Q34" s="72"/>
      <c r="R34" s="103"/>
      <c r="S34" s="103"/>
      <c r="T34" s="103"/>
      <c r="U34" s="73"/>
    </row>
    <row r="35" spans="1:21" x14ac:dyDescent="0.4">
      <c r="A35" s="5">
        <v>27</v>
      </c>
      <c r="B35" s="103"/>
      <c r="C35" s="38"/>
      <c r="D35" s="48"/>
      <c r="E35" s="49"/>
      <c r="F35" s="50"/>
      <c r="G35" s="18" t="str">
        <f t="shared" si="4"/>
        <v/>
      </c>
      <c r="H35" s="18" t="str">
        <f t="shared" si="4"/>
        <v/>
      </c>
      <c r="I35" s="18" t="str">
        <f t="shared" si="4"/>
        <v/>
      </c>
      <c r="J35" s="35" t="str">
        <f t="shared" si="5"/>
        <v/>
      </c>
      <c r="K35" s="36" t="str">
        <f t="shared" si="5"/>
        <v/>
      </c>
      <c r="L35" s="37" t="str">
        <f t="shared" si="5"/>
        <v/>
      </c>
      <c r="M35" s="35" t="str">
        <f t="shared" si="6"/>
        <v/>
      </c>
      <c r="N35" s="36" t="str">
        <f t="shared" si="6"/>
        <v/>
      </c>
      <c r="O35" s="37" t="str">
        <f t="shared" si="6"/>
        <v/>
      </c>
      <c r="P35" s="72"/>
      <c r="Q35" s="72"/>
      <c r="R35" s="103"/>
      <c r="S35" s="103"/>
      <c r="T35" s="103"/>
      <c r="U35" s="73"/>
    </row>
    <row r="36" spans="1:21" x14ac:dyDescent="0.4">
      <c r="A36" s="5">
        <v>28</v>
      </c>
      <c r="B36" s="103"/>
      <c r="C36" s="38"/>
      <c r="D36" s="48"/>
      <c r="E36" s="49"/>
      <c r="F36" s="50"/>
      <c r="G36" s="18" t="str">
        <f t="shared" si="4"/>
        <v/>
      </c>
      <c r="H36" s="18" t="str">
        <f t="shared" si="4"/>
        <v/>
      </c>
      <c r="I36" s="18" t="str">
        <f t="shared" si="4"/>
        <v/>
      </c>
      <c r="J36" s="35" t="str">
        <f t="shared" si="5"/>
        <v/>
      </c>
      <c r="K36" s="36" t="str">
        <f t="shared" si="5"/>
        <v/>
      </c>
      <c r="L36" s="37" t="str">
        <f t="shared" si="5"/>
        <v/>
      </c>
      <c r="M36" s="35" t="str">
        <f t="shared" si="6"/>
        <v/>
      </c>
      <c r="N36" s="36" t="str">
        <f t="shared" si="6"/>
        <v/>
      </c>
      <c r="O36" s="37" t="str">
        <f t="shared" si="6"/>
        <v/>
      </c>
      <c r="P36" s="72"/>
      <c r="Q36" s="72"/>
      <c r="R36" s="103"/>
      <c r="S36" s="103"/>
      <c r="T36" s="103"/>
      <c r="U36" s="73"/>
    </row>
    <row r="37" spans="1:21" x14ac:dyDescent="0.4">
      <c r="A37" s="5">
        <v>29</v>
      </c>
      <c r="B37" s="103"/>
      <c r="C37" s="38"/>
      <c r="D37" s="48"/>
      <c r="E37" s="49"/>
      <c r="F37" s="50"/>
      <c r="G37" s="18" t="str">
        <f t="shared" si="4"/>
        <v/>
      </c>
      <c r="H37" s="18" t="str">
        <f t="shared" si="4"/>
        <v/>
      </c>
      <c r="I37" s="18" t="str">
        <f t="shared" si="4"/>
        <v/>
      </c>
      <c r="J37" s="35" t="str">
        <f t="shared" si="5"/>
        <v/>
      </c>
      <c r="K37" s="36" t="str">
        <f t="shared" si="5"/>
        <v/>
      </c>
      <c r="L37" s="37" t="str">
        <f t="shared" si="5"/>
        <v/>
      </c>
      <c r="M37" s="35" t="str">
        <f t="shared" si="6"/>
        <v/>
      </c>
      <c r="N37" s="36" t="str">
        <f t="shared" si="6"/>
        <v/>
      </c>
      <c r="O37" s="37" t="str">
        <f t="shared" si="6"/>
        <v/>
      </c>
      <c r="P37" s="72"/>
      <c r="Q37" s="72"/>
      <c r="R37" s="103"/>
      <c r="S37" s="103"/>
      <c r="T37" s="103"/>
      <c r="U37" s="73"/>
    </row>
    <row r="38" spans="1:21" x14ac:dyDescent="0.4">
      <c r="A38" s="5">
        <v>30</v>
      </c>
      <c r="B38" s="103"/>
      <c r="C38" s="38"/>
      <c r="D38" s="48"/>
      <c r="E38" s="49"/>
      <c r="F38" s="50"/>
      <c r="G38" s="18" t="str">
        <f t="shared" si="4"/>
        <v/>
      </c>
      <c r="H38" s="18" t="str">
        <f t="shared" si="4"/>
        <v/>
      </c>
      <c r="I38" s="18" t="str">
        <f t="shared" si="4"/>
        <v/>
      </c>
      <c r="J38" s="35" t="str">
        <f t="shared" si="5"/>
        <v/>
      </c>
      <c r="K38" s="36" t="str">
        <f t="shared" si="5"/>
        <v/>
      </c>
      <c r="L38" s="37" t="str">
        <f t="shared" si="5"/>
        <v/>
      </c>
      <c r="M38" s="35" t="str">
        <f t="shared" si="6"/>
        <v/>
      </c>
      <c r="N38" s="36" t="str">
        <f t="shared" si="6"/>
        <v/>
      </c>
      <c r="O38" s="37" t="str">
        <f t="shared" si="6"/>
        <v/>
      </c>
      <c r="P38" s="72"/>
      <c r="Q38" s="72"/>
      <c r="R38" s="103"/>
      <c r="S38" s="103"/>
      <c r="T38" s="103"/>
      <c r="U38" s="73"/>
    </row>
    <row r="39" spans="1:21" x14ac:dyDescent="0.4">
      <c r="A39" s="5">
        <v>31</v>
      </c>
      <c r="B39" s="103"/>
      <c r="C39" s="38"/>
      <c r="D39" s="48"/>
      <c r="E39" s="49"/>
      <c r="F39" s="50"/>
      <c r="G39" s="18" t="str">
        <f t="shared" si="4"/>
        <v/>
      </c>
      <c r="H39" s="18" t="str">
        <f t="shared" si="4"/>
        <v/>
      </c>
      <c r="I39" s="18" t="str">
        <f t="shared" si="4"/>
        <v/>
      </c>
      <c r="J39" s="35" t="str">
        <f t="shared" si="5"/>
        <v/>
      </c>
      <c r="K39" s="36" t="str">
        <f t="shared" si="5"/>
        <v/>
      </c>
      <c r="L39" s="37" t="str">
        <f t="shared" si="5"/>
        <v/>
      </c>
      <c r="M39" s="35" t="str">
        <f t="shared" si="6"/>
        <v/>
      </c>
      <c r="N39" s="36" t="str">
        <f t="shared" si="6"/>
        <v/>
      </c>
      <c r="O39" s="37" t="str">
        <f t="shared" si="6"/>
        <v/>
      </c>
      <c r="P39" s="72"/>
      <c r="Q39" s="72"/>
      <c r="R39" s="103"/>
      <c r="S39" s="103"/>
      <c r="T39" s="103"/>
      <c r="U39" s="73"/>
    </row>
    <row r="40" spans="1:21" x14ac:dyDescent="0.4">
      <c r="A40" s="5">
        <v>32</v>
      </c>
      <c r="B40" s="103"/>
      <c r="C40" s="38"/>
      <c r="D40" s="48"/>
      <c r="E40" s="49"/>
      <c r="F40" s="50"/>
      <c r="G40" s="18" t="str">
        <f t="shared" si="4"/>
        <v/>
      </c>
      <c r="H40" s="18" t="str">
        <f t="shared" si="4"/>
        <v/>
      </c>
      <c r="I40" s="18" t="str">
        <f t="shared" si="4"/>
        <v/>
      </c>
      <c r="J40" s="35" t="str">
        <f t="shared" si="5"/>
        <v/>
      </c>
      <c r="K40" s="36" t="str">
        <f t="shared" si="5"/>
        <v/>
      </c>
      <c r="L40" s="37" t="str">
        <f t="shared" si="5"/>
        <v/>
      </c>
      <c r="M40" s="35" t="str">
        <f t="shared" si="6"/>
        <v/>
      </c>
      <c r="N40" s="36" t="str">
        <f t="shared" si="6"/>
        <v/>
      </c>
      <c r="O40" s="37" t="str">
        <f t="shared" si="6"/>
        <v/>
      </c>
      <c r="P40" s="72"/>
      <c r="Q40" s="72"/>
      <c r="R40" s="103"/>
      <c r="S40" s="103"/>
      <c r="T40" s="103"/>
      <c r="U40" s="73"/>
    </row>
    <row r="41" spans="1:21" x14ac:dyDescent="0.4">
      <c r="A41" s="5">
        <v>33</v>
      </c>
      <c r="B41" s="103"/>
      <c r="C41" s="38"/>
      <c r="D41" s="48"/>
      <c r="E41" s="49"/>
      <c r="F41" s="50"/>
      <c r="G41" s="18" t="str">
        <f t="shared" si="4"/>
        <v/>
      </c>
      <c r="H41" s="18" t="str">
        <f t="shared" si="4"/>
        <v/>
      </c>
      <c r="I41" s="18" t="str">
        <f t="shared" si="4"/>
        <v/>
      </c>
      <c r="J41" s="35" t="str">
        <f t="shared" si="5"/>
        <v/>
      </c>
      <c r="K41" s="36" t="str">
        <f t="shared" si="5"/>
        <v/>
      </c>
      <c r="L41" s="37" t="str">
        <f t="shared" si="5"/>
        <v/>
      </c>
      <c r="M41" s="35" t="str">
        <f t="shared" si="6"/>
        <v/>
      </c>
      <c r="N41" s="36" t="str">
        <f t="shared" si="6"/>
        <v/>
      </c>
      <c r="O41" s="37" t="str">
        <f t="shared" si="6"/>
        <v/>
      </c>
      <c r="P41" s="72"/>
      <c r="Q41" s="72"/>
      <c r="R41" s="103"/>
      <c r="S41" s="103"/>
      <c r="T41" s="103"/>
      <c r="U41" s="73"/>
    </row>
    <row r="42" spans="1:21" x14ac:dyDescent="0.4">
      <c r="A42" s="5">
        <v>34</v>
      </c>
      <c r="B42" s="103"/>
      <c r="C42" s="38"/>
      <c r="D42" s="48"/>
      <c r="E42" s="49"/>
      <c r="F42" s="50"/>
      <c r="G42" s="18" t="str">
        <f t="shared" ref="G42:I57" si="7">IF(D42="","",G41+M42)</f>
        <v/>
      </c>
      <c r="H42" s="18" t="str">
        <f t="shared" si="7"/>
        <v/>
      </c>
      <c r="I42" s="18" t="str">
        <f t="shared" si="7"/>
        <v/>
      </c>
      <c r="J42" s="35" t="str">
        <f t="shared" si="5"/>
        <v/>
      </c>
      <c r="K42" s="36" t="str">
        <f t="shared" si="5"/>
        <v/>
      </c>
      <c r="L42" s="37" t="str">
        <f t="shared" si="5"/>
        <v/>
      </c>
      <c r="M42" s="35" t="str">
        <f>IF(D42="","",J42*D42)</f>
        <v/>
      </c>
      <c r="N42" s="36" t="str">
        <f t="shared" si="6"/>
        <v/>
      </c>
      <c r="O42" s="37" t="str">
        <f t="shared" si="6"/>
        <v/>
      </c>
      <c r="P42" s="72"/>
      <c r="Q42" s="72"/>
      <c r="R42" s="103"/>
      <c r="S42" s="103"/>
      <c r="T42" s="103"/>
      <c r="U42" s="73"/>
    </row>
    <row r="43" spans="1:21" x14ac:dyDescent="0.4">
      <c r="A43">
        <v>35</v>
      </c>
      <c r="B43" s="103"/>
      <c r="C43" s="38"/>
      <c r="D43" s="48"/>
      <c r="E43" s="49"/>
      <c r="F43" s="50"/>
      <c r="G43" s="18" t="str">
        <f t="shared" ref="G43:G58" si="8">IF(D43="","",G42+M43)</f>
        <v/>
      </c>
      <c r="H43" s="18" t="str">
        <f t="shared" si="7"/>
        <v/>
      </c>
      <c r="I43" s="18" t="str">
        <f t="shared" si="7"/>
        <v/>
      </c>
      <c r="J43" s="35" t="str">
        <f t="shared" si="5"/>
        <v/>
      </c>
      <c r="K43" s="36" t="str">
        <f t="shared" si="5"/>
        <v/>
      </c>
      <c r="L43" s="37" t="str">
        <f t="shared" si="5"/>
        <v/>
      </c>
      <c r="M43" s="35" t="str">
        <f t="shared" si="6"/>
        <v/>
      </c>
      <c r="N43" s="36" t="str">
        <f t="shared" si="6"/>
        <v/>
      </c>
      <c r="O43" s="37" t="str">
        <f t="shared" si="6"/>
        <v/>
      </c>
      <c r="P43" s="72"/>
      <c r="Q43" s="72"/>
      <c r="R43" s="103"/>
      <c r="S43" s="103"/>
      <c r="T43" s="103"/>
      <c r="U43" s="73"/>
    </row>
    <row r="44" spans="1:21" x14ac:dyDescent="0.4">
      <c r="A44" s="5">
        <v>36</v>
      </c>
      <c r="B44" s="103"/>
      <c r="C44" s="38"/>
      <c r="D44" s="48"/>
      <c r="E44" s="49"/>
      <c r="F44" s="50"/>
      <c r="G44" s="18" t="str">
        <f t="shared" si="8"/>
        <v/>
      </c>
      <c r="H44" s="18" t="str">
        <f t="shared" si="7"/>
        <v/>
      </c>
      <c r="I44" s="18" t="str">
        <f t="shared" si="7"/>
        <v/>
      </c>
      <c r="J44" s="35" t="str">
        <f>IF(G43="","",G43*0.03)</f>
        <v/>
      </c>
      <c r="K44" s="36" t="str">
        <f t="shared" si="5"/>
        <v/>
      </c>
      <c r="L44" s="37" t="str">
        <f t="shared" si="5"/>
        <v/>
      </c>
      <c r="M44" s="35" t="str">
        <f>IF(D44="","",J44*D44)</f>
        <v/>
      </c>
      <c r="N44" s="36" t="str">
        <f t="shared" si="6"/>
        <v/>
      </c>
      <c r="O44" s="37" t="str">
        <f t="shared" si="6"/>
        <v/>
      </c>
      <c r="P44" s="72"/>
      <c r="Q44" s="72"/>
      <c r="R44" s="103"/>
      <c r="S44" s="103"/>
      <c r="T44" s="103"/>
      <c r="U44" s="73"/>
    </row>
    <row r="45" spans="1:21" x14ac:dyDescent="0.4">
      <c r="A45" s="5">
        <v>37</v>
      </c>
      <c r="B45" s="103"/>
      <c r="C45" s="38"/>
      <c r="D45" s="48"/>
      <c r="E45" s="49"/>
      <c r="F45" s="50"/>
      <c r="G45" s="18" t="str">
        <f t="shared" si="8"/>
        <v/>
      </c>
      <c r="H45" s="18" t="str">
        <f t="shared" si="7"/>
        <v/>
      </c>
      <c r="I45" s="18" t="str">
        <f t="shared" si="7"/>
        <v/>
      </c>
      <c r="J45" s="35" t="str">
        <f t="shared" si="5"/>
        <v/>
      </c>
      <c r="K45" s="36" t="str">
        <f t="shared" si="5"/>
        <v/>
      </c>
      <c r="L45" s="37" t="str">
        <f t="shared" si="5"/>
        <v/>
      </c>
      <c r="M45" s="35" t="str">
        <f t="shared" si="6"/>
        <v/>
      </c>
      <c r="N45" s="36" t="str">
        <f t="shared" si="6"/>
        <v/>
      </c>
      <c r="O45" s="37" t="str">
        <f t="shared" si="6"/>
        <v/>
      </c>
      <c r="P45" s="72"/>
      <c r="Q45" s="72"/>
      <c r="R45" s="103"/>
      <c r="S45" s="103"/>
      <c r="T45" s="103"/>
      <c r="U45" s="73"/>
    </row>
    <row r="46" spans="1:21" x14ac:dyDescent="0.4">
      <c r="A46" s="5">
        <v>38</v>
      </c>
      <c r="B46" s="103"/>
      <c r="C46" s="38"/>
      <c r="D46" s="48"/>
      <c r="E46" s="49"/>
      <c r="F46" s="50"/>
      <c r="G46" s="18" t="str">
        <f t="shared" si="8"/>
        <v/>
      </c>
      <c r="H46" s="18" t="str">
        <f t="shared" si="7"/>
        <v/>
      </c>
      <c r="I46" s="18" t="str">
        <f t="shared" si="7"/>
        <v/>
      </c>
      <c r="J46" s="35" t="str">
        <f t="shared" si="5"/>
        <v/>
      </c>
      <c r="K46" s="36" t="str">
        <f t="shared" si="5"/>
        <v/>
      </c>
      <c r="L46" s="37" t="str">
        <f t="shared" si="5"/>
        <v/>
      </c>
      <c r="M46" s="35" t="str">
        <f t="shared" si="6"/>
        <v/>
      </c>
      <c r="N46" s="36" t="str">
        <f t="shared" si="6"/>
        <v/>
      </c>
      <c r="O46" s="37" t="str">
        <f t="shared" si="6"/>
        <v/>
      </c>
      <c r="P46" s="72"/>
      <c r="Q46" s="72"/>
      <c r="R46" s="103"/>
      <c r="S46" s="103"/>
      <c r="T46" s="103"/>
      <c r="U46" s="73"/>
    </row>
    <row r="47" spans="1:21" x14ac:dyDescent="0.4">
      <c r="A47" s="5">
        <v>39</v>
      </c>
      <c r="B47" s="103"/>
      <c r="C47" s="38"/>
      <c r="D47" s="48"/>
      <c r="E47" s="49"/>
      <c r="F47" s="50"/>
      <c r="G47" s="18" t="str">
        <f t="shared" si="8"/>
        <v/>
      </c>
      <c r="H47" s="18" t="str">
        <f t="shared" si="7"/>
        <v/>
      </c>
      <c r="I47" s="18" t="str">
        <f t="shared" si="7"/>
        <v/>
      </c>
      <c r="J47" s="35" t="str">
        <f t="shared" si="5"/>
        <v/>
      </c>
      <c r="K47" s="36" t="str">
        <f t="shared" si="5"/>
        <v/>
      </c>
      <c r="L47" s="37" t="str">
        <f t="shared" si="5"/>
        <v/>
      </c>
      <c r="M47" s="35" t="str">
        <f t="shared" si="6"/>
        <v/>
      </c>
      <c r="N47" s="36" t="str">
        <f t="shared" si="6"/>
        <v/>
      </c>
      <c r="O47" s="37" t="str">
        <f t="shared" si="6"/>
        <v/>
      </c>
      <c r="P47" s="72"/>
      <c r="Q47" s="72"/>
      <c r="R47" s="103"/>
      <c r="S47" s="103"/>
      <c r="T47" s="103"/>
      <c r="U47" s="73"/>
    </row>
    <row r="48" spans="1:21" x14ac:dyDescent="0.4">
      <c r="A48" s="5">
        <v>40</v>
      </c>
      <c r="B48" s="103"/>
      <c r="C48" s="38"/>
      <c r="D48" s="48"/>
      <c r="E48" s="49"/>
      <c r="F48" s="50"/>
      <c r="G48" s="18" t="str">
        <f t="shared" si="8"/>
        <v/>
      </c>
      <c r="H48" s="18" t="str">
        <f t="shared" si="7"/>
        <v/>
      </c>
      <c r="I48" s="18" t="str">
        <f t="shared" si="7"/>
        <v/>
      </c>
      <c r="J48" s="35" t="str">
        <f t="shared" si="5"/>
        <v/>
      </c>
      <c r="K48" s="36" t="str">
        <f t="shared" si="5"/>
        <v/>
      </c>
      <c r="L48" s="37" t="str">
        <f t="shared" si="5"/>
        <v/>
      </c>
      <c r="M48" s="35" t="str">
        <f t="shared" si="6"/>
        <v/>
      </c>
      <c r="N48" s="36" t="str">
        <f t="shared" si="6"/>
        <v/>
      </c>
      <c r="O48" s="37" t="str">
        <f t="shared" si="6"/>
        <v/>
      </c>
      <c r="P48" s="72"/>
      <c r="Q48" s="72"/>
      <c r="R48" s="103"/>
      <c r="S48" s="103"/>
      <c r="T48" s="103"/>
      <c r="U48" s="73"/>
    </row>
    <row r="49" spans="1:21" x14ac:dyDescent="0.4">
      <c r="A49" s="5">
        <v>41</v>
      </c>
      <c r="B49" s="103"/>
      <c r="C49" s="38"/>
      <c r="D49" s="48"/>
      <c r="E49" s="49"/>
      <c r="F49" s="50"/>
      <c r="G49" s="18" t="str">
        <f t="shared" si="8"/>
        <v/>
      </c>
      <c r="H49" s="18" t="str">
        <f t="shared" si="7"/>
        <v/>
      </c>
      <c r="I49" s="18" t="str">
        <f t="shared" si="7"/>
        <v/>
      </c>
      <c r="J49" s="35" t="str">
        <f t="shared" si="5"/>
        <v/>
      </c>
      <c r="K49" s="36" t="str">
        <f t="shared" si="5"/>
        <v/>
      </c>
      <c r="L49" s="37" t="str">
        <f t="shared" si="5"/>
        <v/>
      </c>
      <c r="M49" s="35" t="str">
        <f t="shared" si="6"/>
        <v/>
      </c>
      <c r="N49" s="36" t="str">
        <f t="shared" si="6"/>
        <v/>
      </c>
      <c r="O49" s="37" t="str">
        <f t="shared" si="6"/>
        <v/>
      </c>
      <c r="P49" s="72"/>
      <c r="Q49" s="72"/>
      <c r="R49" s="103"/>
      <c r="S49" s="103"/>
      <c r="T49" s="103"/>
      <c r="U49" s="73"/>
    </row>
    <row r="50" spans="1:21" x14ac:dyDescent="0.4">
      <c r="A50" s="5">
        <v>42</v>
      </c>
      <c r="B50" s="103"/>
      <c r="C50" s="38"/>
      <c r="D50" s="48"/>
      <c r="E50" s="49"/>
      <c r="F50" s="50"/>
      <c r="G50" s="18" t="str">
        <f t="shared" si="8"/>
        <v/>
      </c>
      <c r="H50" s="18" t="str">
        <f t="shared" si="7"/>
        <v/>
      </c>
      <c r="I50" s="18" t="str">
        <f t="shared" si="7"/>
        <v/>
      </c>
      <c r="J50" s="35" t="str">
        <f t="shared" si="5"/>
        <v/>
      </c>
      <c r="K50" s="36" t="str">
        <f t="shared" si="5"/>
        <v/>
      </c>
      <c r="L50" s="37" t="str">
        <f t="shared" si="5"/>
        <v/>
      </c>
      <c r="M50" s="35" t="str">
        <f t="shared" si="6"/>
        <v/>
      </c>
      <c r="N50" s="36" t="str">
        <f t="shared" si="6"/>
        <v/>
      </c>
      <c r="O50" s="37" t="str">
        <f t="shared" si="6"/>
        <v/>
      </c>
      <c r="P50" s="72"/>
      <c r="Q50" s="72"/>
      <c r="R50" s="103"/>
      <c r="S50" s="103"/>
      <c r="T50" s="103"/>
      <c r="U50" s="73"/>
    </row>
    <row r="51" spans="1:21" x14ac:dyDescent="0.4">
      <c r="A51" s="5">
        <v>43</v>
      </c>
      <c r="B51" s="103"/>
      <c r="C51" s="38"/>
      <c r="D51" s="48"/>
      <c r="E51" s="49"/>
      <c r="F51" s="50"/>
      <c r="G51" s="18" t="str">
        <f t="shared" si="8"/>
        <v/>
      </c>
      <c r="H51" s="18" t="str">
        <f t="shared" si="7"/>
        <v/>
      </c>
      <c r="I51" s="18" t="str">
        <f t="shared" si="7"/>
        <v/>
      </c>
      <c r="J51" s="35" t="str">
        <f t="shared" si="5"/>
        <v/>
      </c>
      <c r="K51" s="36" t="str">
        <f t="shared" si="5"/>
        <v/>
      </c>
      <c r="L51" s="37" t="str">
        <f t="shared" si="5"/>
        <v/>
      </c>
      <c r="M51" s="35" t="str">
        <f t="shared" si="6"/>
        <v/>
      </c>
      <c r="N51" s="36" t="str">
        <f t="shared" si="6"/>
        <v/>
      </c>
      <c r="O51" s="37" t="str">
        <f t="shared" si="6"/>
        <v/>
      </c>
      <c r="P51" s="72"/>
      <c r="Q51" s="72"/>
      <c r="R51" s="103"/>
      <c r="S51" s="103"/>
      <c r="T51" s="103"/>
      <c r="U51" s="73"/>
    </row>
    <row r="52" spans="1:21" x14ac:dyDescent="0.4">
      <c r="A52" s="5">
        <v>44</v>
      </c>
      <c r="B52" s="103"/>
      <c r="C52" s="38"/>
      <c r="D52" s="48"/>
      <c r="E52" s="49"/>
      <c r="F52" s="50"/>
      <c r="G52" s="18" t="str">
        <f t="shared" si="8"/>
        <v/>
      </c>
      <c r="H52" s="18" t="str">
        <f t="shared" si="7"/>
        <v/>
      </c>
      <c r="I52" s="18" t="str">
        <f t="shared" si="7"/>
        <v/>
      </c>
      <c r="J52" s="35" t="str">
        <f t="shared" si="5"/>
        <v/>
      </c>
      <c r="K52" s="36" t="str">
        <f t="shared" si="5"/>
        <v/>
      </c>
      <c r="L52" s="37" t="str">
        <f t="shared" si="5"/>
        <v/>
      </c>
      <c r="M52" s="35" t="str">
        <f t="shared" si="6"/>
        <v/>
      </c>
      <c r="N52" s="36" t="str">
        <f t="shared" si="6"/>
        <v/>
      </c>
      <c r="O52" s="37" t="str">
        <f t="shared" si="6"/>
        <v/>
      </c>
      <c r="P52" s="72"/>
      <c r="Q52" s="72"/>
      <c r="R52" s="103"/>
      <c r="S52" s="103"/>
      <c r="T52" s="103"/>
      <c r="U52" s="73"/>
    </row>
    <row r="53" spans="1:21" x14ac:dyDescent="0.4">
      <c r="A53" s="5">
        <v>45</v>
      </c>
      <c r="B53" s="103"/>
      <c r="C53" s="38"/>
      <c r="D53" s="48"/>
      <c r="E53" s="49"/>
      <c r="F53" s="50"/>
      <c r="G53" s="18" t="str">
        <f t="shared" si="8"/>
        <v/>
      </c>
      <c r="H53" s="18" t="str">
        <f t="shared" si="7"/>
        <v/>
      </c>
      <c r="I53" s="18" t="str">
        <f t="shared" si="7"/>
        <v/>
      </c>
      <c r="J53" s="35" t="str">
        <f t="shared" si="5"/>
        <v/>
      </c>
      <c r="K53" s="36" t="str">
        <f t="shared" si="5"/>
        <v/>
      </c>
      <c r="L53" s="37" t="str">
        <f t="shared" si="5"/>
        <v/>
      </c>
      <c r="M53" s="35" t="str">
        <f t="shared" si="6"/>
        <v/>
      </c>
      <c r="N53" s="36" t="str">
        <f t="shared" si="6"/>
        <v/>
      </c>
      <c r="O53" s="37" t="str">
        <f t="shared" si="6"/>
        <v/>
      </c>
      <c r="P53" s="72"/>
      <c r="Q53" s="72"/>
      <c r="R53" s="103"/>
      <c r="S53" s="103"/>
      <c r="T53" s="103"/>
      <c r="U53" s="73"/>
    </row>
    <row r="54" spans="1:21" x14ac:dyDescent="0.4">
      <c r="A54" s="5">
        <v>46</v>
      </c>
      <c r="B54" s="103"/>
      <c r="C54" s="38"/>
      <c r="D54" s="48"/>
      <c r="E54" s="49"/>
      <c r="F54" s="50"/>
      <c r="G54" s="18" t="str">
        <f t="shared" si="8"/>
        <v/>
      </c>
      <c r="H54" s="18" t="str">
        <f t="shared" si="7"/>
        <v/>
      </c>
      <c r="I54" s="18" t="str">
        <f t="shared" si="7"/>
        <v/>
      </c>
      <c r="J54" s="35" t="str">
        <f t="shared" si="5"/>
        <v/>
      </c>
      <c r="K54" s="36" t="str">
        <f t="shared" si="5"/>
        <v/>
      </c>
      <c r="L54" s="37" t="str">
        <f t="shared" si="5"/>
        <v/>
      </c>
      <c r="M54" s="35" t="str">
        <f t="shared" si="6"/>
        <v/>
      </c>
      <c r="N54" s="36" t="str">
        <f t="shared" si="6"/>
        <v/>
      </c>
      <c r="O54" s="37" t="str">
        <f t="shared" si="6"/>
        <v/>
      </c>
      <c r="P54" s="72"/>
      <c r="Q54" s="72"/>
      <c r="R54" s="103"/>
      <c r="S54" s="103"/>
      <c r="T54" s="103"/>
      <c r="U54" s="73"/>
    </row>
    <row r="55" spans="1:21" x14ac:dyDescent="0.4">
      <c r="A55" s="5">
        <v>47</v>
      </c>
      <c r="B55" s="103"/>
      <c r="C55" s="38"/>
      <c r="D55" s="48"/>
      <c r="E55" s="49"/>
      <c r="F55" s="50"/>
      <c r="G55" s="18" t="str">
        <f t="shared" si="8"/>
        <v/>
      </c>
      <c r="H55" s="18" t="str">
        <f t="shared" si="7"/>
        <v/>
      </c>
      <c r="I55" s="18" t="str">
        <f t="shared" si="7"/>
        <v/>
      </c>
      <c r="J55" s="35" t="str">
        <f t="shared" si="5"/>
        <v/>
      </c>
      <c r="K55" s="36" t="str">
        <f t="shared" si="5"/>
        <v/>
      </c>
      <c r="L55" s="37" t="str">
        <f t="shared" si="5"/>
        <v/>
      </c>
      <c r="M55" s="35" t="str">
        <f t="shared" si="6"/>
        <v/>
      </c>
      <c r="N55" s="36" t="str">
        <f t="shared" si="6"/>
        <v/>
      </c>
      <c r="O55" s="37" t="str">
        <f t="shared" si="6"/>
        <v/>
      </c>
      <c r="P55" s="72"/>
      <c r="Q55" s="72"/>
      <c r="R55" s="103"/>
      <c r="S55" s="103"/>
      <c r="T55" s="103"/>
      <c r="U55" s="73"/>
    </row>
    <row r="56" spans="1:21" x14ac:dyDescent="0.4">
      <c r="A56" s="5">
        <v>48</v>
      </c>
      <c r="B56" s="103"/>
      <c r="C56" s="38"/>
      <c r="D56" s="48"/>
      <c r="E56" s="49"/>
      <c r="F56" s="50"/>
      <c r="G56" s="18" t="str">
        <f t="shared" si="8"/>
        <v/>
      </c>
      <c r="H56" s="18" t="str">
        <f t="shared" si="7"/>
        <v/>
      </c>
      <c r="I56" s="18" t="str">
        <f t="shared" si="7"/>
        <v/>
      </c>
      <c r="J56" s="35" t="str">
        <f t="shared" si="5"/>
        <v/>
      </c>
      <c r="K56" s="36" t="str">
        <f t="shared" si="5"/>
        <v/>
      </c>
      <c r="L56" s="37" t="str">
        <f t="shared" si="5"/>
        <v/>
      </c>
      <c r="M56" s="35" t="str">
        <f t="shared" si="6"/>
        <v/>
      </c>
      <c r="N56" s="36" t="str">
        <f t="shared" si="6"/>
        <v/>
      </c>
      <c r="O56" s="37" t="str">
        <f t="shared" si="6"/>
        <v/>
      </c>
      <c r="P56" s="72"/>
      <c r="Q56" s="72"/>
      <c r="R56" s="103"/>
      <c r="S56" s="103"/>
      <c r="T56" s="103"/>
      <c r="U56" s="73"/>
    </row>
    <row r="57" spans="1:21" x14ac:dyDescent="0.4">
      <c r="A57" s="5">
        <v>49</v>
      </c>
      <c r="B57" s="103"/>
      <c r="C57" s="38"/>
      <c r="D57" s="48"/>
      <c r="E57" s="49"/>
      <c r="F57" s="50"/>
      <c r="G57" s="18" t="str">
        <f t="shared" si="8"/>
        <v/>
      </c>
      <c r="H57" s="18" t="str">
        <f t="shared" si="7"/>
        <v/>
      </c>
      <c r="I57" s="18" t="str">
        <f t="shared" si="7"/>
        <v/>
      </c>
      <c r="J57" s="35" t="str">
        <f t="shared" si="5"/>
        <v/>
      </c>
      <c r="K57" s="36" t="str">
        <f t="shared" si="5"/>
        <v/>
      </c>
      <c r="L57" s="37" t="str">
        <f t="shared" si="5"/>
        <v/>
      </c>
      <c r="M57" s="35" t="str">
        <f t="shared" si="6"/>
        <v/>
      </c>
      <c r="N57" s="36" t="str">
        <f t="shared" si="6"/>
        <v/>
      </c>
      <c r="O57" s="37" t="str">
        <f t="shared" si="6"/>
        <v/>
      </c>
      <c r="P57" s="72"/>
      <c r="Q57" s="72"/>
      <c r="R57" s="103"/>
      <c r="S57" s="103"/>
      <c r="T57" s="103"/>
      <c r="U57" s="73"/>
    </row>
    <row r="58" spans="1:21" ht="19.5" thickBot="1" x14ac:dyDescent="0.45">
      <c r="A58" s="5">
        <v>50</v>
      </c>
      <c r="B58" s="103"/>
      <c r="C58" s="42"/>
      <c r="D58" s="48"/>
      <c r="E58" s="49"/>
      <c r="F58" s="50"/>
      <c r="G58" s="18" t="str">
        <f t="shared" si="8"/>
        <v/>
      </c>
      <c r="H58" s="18" t="str">
        <f>IF(E58="","",H57+N58)</f>
        <v/>
      </c>
      <c r="I58" s="18" t="str">
        <f>IF(F58="","",I57+O58)</f>
        <v/>
      </c>
      <c r="J58" s="35" t="str">
        <f t="shared" si="5"/>
        <v/>
      </c>
      <c r="K58" s="36" t="str">
        <f t="shared" si="5"/>
        <v/>
      </c>
      <c r="L58" s="37" t="str">
        <f t="shared" si="5"/>
        <v/>
      </c>
      <c r="M58" s="35" t="str">
        <f t="shared" si="6"/>
        <v/>
      </c>
      <c r="N58" s="36" t="str">
        <f t="shared" si="6"/>
        <v/>
      </c>
      <c r="O58" s="37" t="str">
        <f t="shared" si="6"/>
        <v/>
      </c>
      <c r="P58" s="72"/>
      <c r="Q58" s="72"/>
      <c r="R58" s="103"/>
      <c r="S58" s="103"/>
      <c r="T58" s="103"/>
      <c r="U58" s="73"/>
    </row>
    <row r="59" spans="1:21" ht="19.5" thickBot="1" x14ac:dyDescent="0.45">
      <c r="A59" s="5"/>
      <c r="B59" s="174" t="s">
        <v>5</v>
      </c>
      <c r="C59" s="175"/>
      <c r="D59" s="1">
        <f>COUNTIF(D9:D58,1.27)</f>
        <v>0</v>
      </c>
      <c r="E59" s="1">
        <f>COUNTIF(E9:E58,1.5)</f>
        <v>0</v>
      </c>
      <c r="F59" s="4">
        <f>COUNTIF(F9:F58,2)</f>
        <v>0</v>
      </c>
      <c r="G59" s="60">
        <f>M59+G8</f>
        <v>100000</v>
      </c>
      <c r="H59" s="16">
        <f>N59+H8</f>
        <v>100000</v>
      </c>
      <c r="I59" s="17">
        <f>O59+I8</f>
        <v>100000</v>
      </c>
      <c r="J59" s="57" t="s">
        <v>31</v>
      </c>
      <c r="K59" s="58">
        <f>B58-B9</f>
        <v>0</v>
      </c>
      <c r="L59" s="59" t="s">
        <v>32</v>
      </c>
      <c r="M59" s="107">
        <f>SUM(M9:M58)</f>
        <v>0</v>
      </c>
      <c r="N59" s="108">
        <f>SUM(N9:N58)</f>
        <v>0</v>
      </c>
      <c r="O59" s="109">
        <f>SUM(O9:O58)</f>
        <v>0</v>
      </c>
      <c r="P59" s="71"/>
      <c r="Q59" s="71"/>
      <c r="R59" s="77"/>
      <c r="S59" s="77"/>
      <c r="T59" s="77"/>
      <c r="U59" s="71"/>
    </row>
    <row r="60" spans="1:21" ht="19.5" thickBot="1" x14ac:dyDescent="0.45">
      <c r="A60" s="5"/>
      <c r="B60" s="168" t="s">
        <v>6</v>
      </c>
      <c r="C60" s="169"/>
      <c r="D60" s="1">
        <f>COUNTIF(D9:D58,-1)</f>
        <v>0</v>
      </c>
      <c r="E60" s="1">
        <f>COUNTIF(E9:E58,-1)</f>
        <v>0</v>
      </c>
      <c r="F60" s="4">
        <f>COUNTIF(F9:F58,-1)</f>
        <v>0</v>
      </c>
      <c r="G60" s="166" t="s">
        <v>30</v>
      </c>
      <c r="H60" s="167"/>
      <c r="I60" s="173"/>
      <c r="J60" s="166" t="s">
        <v>33</v>
      </c>
      <c r="K60" s="167"/>
      <c r="L60" s="173"/>
      <c r="M60" s="5"/>
      <c r="O60" s="3"/>
      <c r="P60" s="73"/>
      <c r="Q60" s="73"/>
      <c r="R60" s="76"/>
      <c r="S60" s="76"/>
      <c r="T60" s="76"/>
      <c r="U60" s="73"/>
    </row>
    <row r="61" spans="1:21" ht="19.5" thickBot="1" x14ac:dyDescent="0.45">
      <c r="A61" s="5"/>
      <c r="B61" s="168" t="s">
        <v>35</v>
      </c>
      <c r="C61" s="169"/>
      <c r="D61" s="1">
        <f>COUNTIF(D9:D58,0)</f>
        <v>0</v>
      </c>
      <c r="E61" s="1">
        <f>COUNTIF(E9:E58,0)</f>
        <v>0</v>
      </c>
      <c r="F61" s="1">
        <f>COUNTIF(F9:F58,0)</f>
        <v>0</v>
      </c>
      <c r="G61" s="64">
        <f>G59/G8</f>
        <v>1</v>
      </c>
      <c r="H61" s="65">
        <f>H59/H8</f>
        <v>1</v>
      </c>
      <c r="I61" s="115">
        <f>I59/I8</f>
        <v>1</v>
      </c>
      <c r="J61" s="55" t="e">
        <f>(G61-100%)*30/K59</f>
        <v>#DIV/0!</v>
      </c>
      <c r="K61" s="55" t="e">
        <f>(H61-100%)*30/K59</f>
        <v>#DIV/0!</v>
      </c>
      <c r="L61" s="117" t="e">
        <f>(I61-100%)*30/K59</f>
        <v>#DIV/0!</v>
      </c>
      <c r="M61" s="6"/>
      <c r="N61" s="2"/>
      <c r="O61" s="7"/>
      <c r="P61" s="74"/>
      <c r="Q61" s="74"/>
      <c r="R61" s="78"/>
      <c r="S61" s="78"/>
      <c r="T61" s="78"/>
      <c r="U61" s="74"/>
    </row>
    <row r="62" spans="1:21" ht="19.5" thickBot="1" x14ac:dyDescent="0.45">
      <c r="B62" s="166" t="s">
        <v>4</v>
      </c>
      <c r="C62" s="167"/>
      <c r="D62" s="114" t="e">
        <f>D59/(D59+D60+D61)</f>
        <v>#DIV/0!</v>
      </c>
      <c r="E62" s="62" t="e">
        <f>E59/(E59+E60+E61)</f>
        <v>#DIV/0!</v>
      </c>
      <c r="F62" s="63" t="e">
        <f>F59/(F59+F60+F61)</f>
        <v>#DIV/0!</v>
      </c>
    </row>
    <row r="64" spans="1:21" x14ac:dyDescent="0.4">
      <c r="D64" s="61"/>
      <c r="E64" s="61"/>
      <c r="F64" s="61"/>
    </row>
  </sheetData>
  <mergeCells count="12">
    <mergeCell ref="B62:C62"/>
    <mergeCell ref="G6:I6"/>
    <mergeCell ref="J6:L6"/>
    <mergeCell ref="M6:O6"/>
    <mergeCell ref="P6:Q6"/>
    <mergeCell ref="J8:L8"/>
    <mergeCell ref="M8:O8"/>
    <mergeCell ref="B59:C59"/>
    <mergeCell ref="B60:C60"/>
    <mergeCell ref="G60:I60"/>
    <mergeCell ref="J60:L60"/>
    <mergeCell ref="B61:C61"/>
  </mergeCells>
  <phoneticPr fontId="1"/>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7ED27-1C77-4AFB-96CB-B775B1919C4F}">
  <dimension ref="A2:A1276"/>
  <sheetViews>
    <sheetView zoomScaleNormal="100" workbookViewId="0">
      <selection activeCell="N17" sqref="N17"/>
    </sheetView>
  </sheetViews>
  <sheetFormatPr defaultColWidth="8.125" defaultRowHeight="14.25" x14ac:dyDescent="0.4"/>
  <cols>
    <col min="1" max="1" width="6.625" style="44" customWidth="1"/>
    <col min="2" max="2" width="7.25" style="43" customWidth="1"/>
    <col min="3" max="256" width="8.125" style="43"/>
    <col min="257" max="257" width="6.625" style="43" customWidth="1"/>
    <col min="258" max="258" width="7.25" style="43" customWidth="1"/>
    <col min="259" max="512" width="8.125" style="43"/>
    <col min="513" max="513" width="6.625" style="43" customWidth="1"/>
    <col min="514" max="514" width="7.25" style="43" customWidth="1"/>
    <col min="515" max="768" width="8.125" style="43"/>
    <col min="769" max="769" width="6.625" style="43" customWidth="1"/>
    <col min="770" max="770" width="7.25" style="43" customWidth="1"/>
    <col min="771" max="1024" width="8.125" style="43"/>
    <col min="1025" max="1025" width="6.625" style="43" customWidth="1"/>
    <col min="1026" max="1026" width="7.25" style="43" customWidth="1"/>
    <col min="1027" max="1280" width="8.125" style="43"/>
    <col min="1281" max="1281" width="6.625" style="43" customWidth="1"/>
    <col min="1282" max="1282" width="7.25" style="43" customWidth="1"/>
    <col min="1283" max="1536" width="8.125" style="43"/>
    <col min="1537" max="1537" width="6.625" style="43" customWidth="1"/>
    <col min="1538" max="1538" width="7.25" style="43" customWidth="1"/>
    <col min="1539" max="1792" width="8.125" style="43"/>
    <col min="1793" max="1793" width="6.625" style="43" customWidth="1"/>
    <col min="1794" max="1794" width="7.25" style="43" customWidth="1"/>
    <col min="1795" max="2048" width="8.125" style="43"/>
    <col min="2049" max="2049" width="6.625" style="43" customWidth="1"/>
    <col min="2050" max="2050" width="7.25" style="43" customWidth="1"/>
    <col min="2051" max="2304" width="8.125" style="43"/>
    <col min="2305" max="2305" width="6.625" style="43" customWidth="1"/>
    <col min="2306" max="2306" width="7.25" style="43" customWidth="1"/>
    <col min="2307" max="2560" width="8.125" style="43"/>
    <col min="2561" max="2561" width="6.625" style="43" customWidth="1"/>
    <col min="2562" max="2562" width="7.25" style="43" customWidth="1"/>
    <col min="2563" max="2816" width="8.125" style="43"/>
    <col min="2817" max="2817" width="6.625" style="43" customWidth="1"/>
    <col min="2818" max="2818" width="7.25" style="43" customWidth="1"/>
    <col min="2819" max="3072" width="8.125" style="43"/>
    <col min="3073" max="3073" width="6.625" style="43" customWidth="1"/>
    <col min="3074" max="3074" width="7.25" style="43" customWidth="1"/>
    <col min="3075" max="3328" width="8.125" style="43"/>
    <col min="3329" max="3329" width="6.625" style="43" customWidth="1"/>
    <col min="3330" max="3330" width="7.25" style="43" customWidth="1"/>
    <col min="3331" max="3584" width="8.125" style="43"/>
    <col min="3585" max="3585" width="6.625" style="43" customWidth="1"/>
    <col min="3586" max="3586" width="7.25" style="43" customWidth="1"/>
    <col min="3587" max="3840" width="8.125" style="43"/>
    <col min="3841" max="3841" width="6.625" style="43" customWidth="1"/>
    <col min="3842" max="3842" width="7.25" style="43" customWidth="1"/>
    <col min="3843" max="4096" width="8.125" style="43"/>
    <col min="4097" max="4097" width="6.625" style="43" customWidth="1"/>
    <col min="4098" max="4098" width="7.25" style="43" customWidth="1"/>
    <col min="4099" max="4352" width="8.125" style="43"/>
    <col min="4353" max="4353" width="6.625" style="43" customWidth="1"/>
    <col min="4354" max="4354" width="7.25" style="43" customWidth="1"/>
    <col min="4355" max="4608" width="8.125" style="43"/>
    <col min="4609" max="4609" width="6.625" style="43" customWidth="1"/>
    <col min="4610" max="4610" width="7.25" style="43" customWidth="1"/>
    <col min="4611" max="4864" width="8.125" style="43"/>
    <col min="4865" max="4865" width="6.625" style="43" customWidth="1"/>
    <col min="4866" max="4866" width="7.25" style="43" customWidth="1"/>
    <col min="4867" max="5120" width="8.125" style="43"/>
    <col min="5121" max="5121" width="6.625" style="43" customWidth="1"/>
    <col min="5122" max="5122" width="7.25" style="43" customWidth="1"/>
    <col min="5123" max="5376" width="8.125" style="43"/>
    <col min="5377" max="5377" width="6.625" style="43" customWidth="1"/>
    <col min="5378" max="5378" width="7.25" style="43" customWidth="1"/>
    <col min="5379" max="5632" width="8.125" style="43"/>
    <col min="5633" max="5633" width="6.625" style="43" customWidth="1"/>
    <col min="5634" max="5634" width="7.25" style="43" customWidth="1"/>
    <col min="5635" max="5888" width="8.125" style="43"/>
    <col min="5889" max="5889" width="6.625" style="43" customWidth="1"/>
    <col min="5890" max="5890" width="7.25" style="43" customWidth="1"/>
    <col min="5891" max="6144" width="8.125" style="43"/>
    <col min="6145" max="6145" width="6.625" style="43" customWidth="1"/>
    <col min="6146" max="6146" width="7.25" style="43" customWidth="1"/>
    <col min="6147" max="6400" width="8.125" style="43"/>
    <col min="6401" max="6401" width="6.625" style="43" customWidth="1"/>
    <col min="6402" max="6402" width="7.25" style="43" customWidth="1"/>
    <col min="6403" max="6656" width="8.125" style="43"/>
    <col min="6657" max="6657" width="6.625" style="43" customWidth="1"/>
    <col min="6658" max="6658" width="7.25" style="43" customWidth="1"/>
    <col min="6659" max="6912" width="8.125" style="43"/>
    <col min="6913" max="6913" width="6.625" style="43" customWidth="1"/>
    <col min="6914" max="6914" width="7.25" style="43" customWidth="1"/>
    <col min="6915" max="7168" width="8.125" style="43"/>
    <col min="7169" max="7169" width="6.625" style="43" customWidth="1"/>
    <col min="7170" max="7170" width="7.25" style="43" customWidth="1"/>
    <col min="7171" max="7424" width="8.125" style="43"/>
    <col min="7425" max="7425" width="6.625" style="43" customWidth="1"/>
    <col min="7426" max="7426" width="7.25" style="43" customWidth="1"/>
    <col min="7427" max="7680" width="8.125" style="43"/>
    <col min="7681" max="7681" width="6.625" style="43" customWidth="1"/>
    <col min="7682" max="7682" width="7.25" style="43" customWidth="1"/>
    <col min="7683" max="7936" width="8.125" style="43"/>
    <col min="7937" max="7937" width="6.625" style="43" customWidth="1"/>
    <col min="7938" max="7938" width="7.25" style="43" customWidth="1"/>
    <col min="7939" max="8192" width="8.125" style="43"/>
    <col min="8193" max="8193" width="6.625" style="43" customWidth="1"/>
    <col min="8194" max="8194" width="7.25" style="43" customWidth="1"/>
    <col min="8195" max="8448" width="8.125" style="43"/>
    <col min="8449" max="8449" width="6.625" style="43" customWidth="1"/>
    <col min="8450" max="8450" width="7.25" style="43" customWidth="1"/>
    <col min="8451" max="8704" width="8.125" style="43"/>
    <col min="8705" max="8705" width="6.625" style="43" customWidth="1"/>
    <col min="8706" max="8706" width="7.25" style="43" customWidth="1"/>
    <col min="8707" max="8960" width="8.125" style="43"/>
    <col min="8961" max="8961" width="6.625" style="43" customWidth="1"/>
    <col min="8962" max="8962" width="7.25" style="43" customWidth="1"/>
    <col min="8963" max="9216" width="8.125" style="43"/>
    <col min="9217" max="9217" width="6.625" style="43" customWidth="1"/>
    <col min="9218" max="9218" width="7.25" style="43" customWidth="1"/>
    <col min="9219" max="9472" width="8.125" style="43"/>
    <col min="9473" max="9473" width="6.625" style="43" customWidth="1"/>
    <col min="9474" max="9474" width="7.25" style="43" customWidth="1"/>
    <col min="9475" max="9728" width="8.125" style="43"/>
    <col min="9729" max="9729" width="6.625" style="43" customWidth="1"/>
    <col min="9730" max="9730" width="7.25" style="43" customWidth="1"/>
    <col min="9731" max="9984" width="8.125" style="43"/>
    <col min="9985" max="9985" width="6.625" style="43" customWidth="1"/>
    <col min="9986" max="9986" width="7.25" style="43" customWidth="1"/>
    <col min="9987" max="10240" width="8.125" style="43"/>
    <col min="10241" max="10241" width="6.625" style="43" customWidth="1"/>
    <col min="10242" max="10242" width="7.25" style="43" customWidth="1"/>
    <col min="10243" max="10496" width="8.125" style="43"/>
    <col min="10497" max="10497" width="6.625" style="43" customWidth="1"/>
    <col min="10498" max="10498" width="7.25" style="43" customWidth="1"/>
    <col min="10499" max="10752" width="8.125" style="43"/>
    <col min="10753" max="10753" width="6.625" style="43" customWidth="1"/>
    <col min="10754" max="10754" width="7.25" style="43" customWidth="1"/>
    <col min="10755" max="11008" width="8.125" style="43"/>
    <col min="11009" max="11009" width="6.625" style="43" customWidth="1"/>
    <col min="11010" max="11010" width="7.25" style="43" customWidth="1"/>
    <col min="11011" max="11264" width="8.125" style="43"/>
    <col min="11265" max="11265" width="6.625" style="43" customWidth="1"/>
    <col min="11266" max="11266" width="7.25" style="43" customWidth="1"/>
    <col min="11267" max="11520" width="8.125" style="43"/>
    <col min="11521" max="11521" width="6.625" style="43" customWidth="1"/>
    <col min="11522" max="11522" width="7.25" style="43" customWidth="1"/>
    <col min="11523" max="11776" width="8.125" style="43"/>
    <col min="11777" max="11777" width="6.625" style="43" customWidth="1"/>
    <col min="11778" max="11778" width="7.25" style="43" customWidth="1"/>
    <col min="11779" max="12032" width="8.125" style="43"/>
    <col min="12033" max="12033" width="6.625" style="43" customWidth="1"/>
    <col min="12034" max="12034" width="7.25" style="43" customWidth="1"/>
    <col min="12035" max="12288" width="8.125" style="43"/>
    <col min="12289" max="12289" width="6.625" style="43" customWidth="1"/>
    <col min="12290" max="12290" width="7.25" style="43" customWidth="1"/>
    <col min="12291" max="12544" width="8.125" style="43"/>
    <col min="12545" max="12545" width="6.625" style="43" customWidth="1"/>
    <col min="12546" max="12546" width="7.25" style="43" customWidth="1"/>
    <col min="12547" max="12800" width="8.125" style="43"/>
    <col min="12801" max="12801" width="6.625" style="43" customWidth="1"/>
    <col min="12802" max="12802" width="7.25" style="43" customWidth="1"/>
    <col min="12803" max="13056" width="8.125" style="43"/>
    <col min="13057" max="13057" width="6.625" style="43" customWidth="1"/>
    <col min="13058" max="13058" width="7.25" style="43" customWidth="1"/>
    <col min="13059" max="13312" width="8.125" style="43"/>
    <col min="13313" max="13313" width="6.625" style="43" customWidth="1"/>
    <col min="13314" max="13314" width="7.25" style="43" customWidth="1"/>
    <col min="13315" max="13568" width="8.125" style="43"/>
    <col min="13569" max="13569" width="6.625" style="43" customWidth="1"/>
    <col min="13570" max="13570" width="7.25" style="43" customWidth="1"/>
    <col min="13571" max="13824" width="8.125" style="43"/>
    <col min="13825" max="13825" width="6.625" style="43" customWidth="1"/>
    <col min="13826" max="13826" width="7.25" style="43" customWidth="1"/>
    <col min="13827" max="14080" width="8.125" style="43"/>
    <col min="14081" max="14081" width="6.625" style="43" customWidth="1"/>
    <col min="14082" max="14082" width="7.25" style="43" customWidth="1"/>
    <col min="14083" max="14336" width="8.125" style="43"/>
    <col min="14337" max="14337" width="6.625" style="43" customWidth="1"/>
    <col min="14338" max="14338" width="7.25" style="43" customWidth="1"/>
    <col min="14339" max="14592" width="8.125" style="43"/>
    <col min="14593" max="14593" width="6.625" style="43" customWidth="1"/>
    <col min="14594" max="14594" width="7.25" style="43" customWidth="1"/>
    <col min="14595" max="14848" width="8.125" style="43"/>
    <col min="14849" max="14849" width="6.625" style="43" customWidth="1"/>
    <col min="14850" max="14850" width="7.25" style="43" customWidth="1"/>
    <col min="14851" max="15104" width="8.125" style="43"/>
    <col min="15105" max="15105" width="6.625" style="43" customWidth="1"/>
    <col min="15106" max="15106" width="7.25" style="43" customWidth="1"/>
    <col min="15107" max="15360" width="8.125" style="43"/>
    <col min="15361" max="15361" width="6.625" style="43" customWidth="1"/>
    <col min="15362" max="15362" width="7.25" style="43" customWidth="1"/>
    <col min="15363" max="15616" width="8.125" style="43"/>
    <col min="15617" max="15617" width="6.625" style="43" customWidth="1"/>
    <col min="15618" max="15618" width="7.25" style="43" customWidth="1"/>
    <col min="15619" max="15872" width="8.125" style="43"/>
    <col min="15873" max="15873" width="6.625" style="43" customWidth="1"/>
    <col min="15874" max="15874" width="7.25" style="43" customWidth="1"/>
    <col min="15875" max="16128" width="8.125" style="43"/>
    <col min="16129" max="16129" width="6.625" style="43" customWidth="1"/>
    <col min="16130" max="16130" width="7.25" style="43" customWidth="1"/>
    <col min="16131" max="16384" width="8.125" style="43"/>
  </cols>
  <sheetData>
    <row r="2" spans="1:1" x14ac:dyDescent="0.4">
      <c r="A2" s="44">
        <v>1</v>
      </c>
    </row>
    <row r="28" spans="1:1" x14ac:dyDescent="0.4">
      <c r="A28" s="44">
        <f>A2+1</f>
        <v>2</v>
      </c>
    </row>
    <row r="54" spans="1:1" x14ac:dyDescent="0.4">
      <c r="A54" s="44">
        <f>A28+1</f>
        <v>3</v>
      </c>
    </row>
    <row r="80" spans="1:1" x14ac:dyDescent="0.4">
      <c r="A80" s="44">
        <f>A54+1</f>
        <v>4</v>
      </c>
    </row>
    <row r="106" spans="1:1" x14ac:dyDescent="0.4">
      <c r="A106" s="44">
        <f>A80+1</f>
        <v>5</v>
      </c>
    </row>
    <row r="132" spans="1:1" x14ac:dyDescent="0.4">
      <c r="A132" s="44">
        <f>A106+1</f>
        <v>6</v>
      </c>
    </row>
    <row r="158" spans="1:1" x14ac:dyDescent="0.4">
      <c r="A158" s="44">
        <f>A132+1</f>
        <v>7</v>
      </c>
    </row>
    <row r="184" spans="1:1" x14ac:dyDescent="0.4">
      <c r="A184" s="44">
        <f>A158+1</f>
        <v>8</v>
      </c>
    </row>
    <row r="210" spans="1:1" x14ac:dyDescent="0.4">
      <c r="A210" s="44">
        <f>A184+1</f>
        <v>9</v>
      </c>
    </row>
    <row r="236" spans="1:1" x14ac:dyDescent="0.4">
      <c r="A236" s="44">
        <f>A210+1</f>
        <v>10</v>
      </c>
    </row>
    <row r="262" spans="1:1" x14ac:dyDescent="0.4">
      <c r="A262" s="44">
        <f>A236+1</f>
        <v>11</v>
      </c>
    </row>
    <row r="288" spans="1:1" x14ac:dyDescent="0.4">
      <c r="A288" s="44">
        <f>A262+1</f>
        <v>12</v>
      </c>
    </row>
    <row r="314" spans="1:1" x14ac:dyDescent="0.4">
      <c r="A314" s="44">
        <f>A288+1</f>
        <v>13</v>
      </c>
    </row>
    <row r="340" spans="1:1" x14ac:dyDescent="0.4">
      <c r="A340" s="44">
        <f>A314+1</f>
        <v>14</v>
      </c>
    </row>
    <row r="366" spans="1:1" x14ac:dyDescent="0.4">
      <c r="A366" s="44">
        <f>A340+1</f>
        <v>15</v>
      </c>
    </row>
    <row r="392" spans="1:1" x14ac:dyDescent="0.4">
      <c r="A392" s="44">
        <f>A366+1</f>
        <v>16</v>
      </c>
    </row>
    <row r="418" spans="1:1" x14ac:dyDescent="0.4">
      <c r="A418" s="44">
        <f>A392+1</f>
        <v>17</v>
      </c>
    </row>
    <row r="444" spans="1:1" x14ac:dyDescent="0.4">
      <c r="A444" s="44">
        <f>A418+1</f>
        <v>18</v>
      </c>
    </row>
    <row r="470" spans="1:1" x14ac:dyDescent="0.4">
      <c r="A470" s="44">
        <f>A444+1</f>
        <v>19</v>
      </c>
    </row>
    <row r="496" spans="1:1" x14ac:dyDescent="0.4">
      <c r="A496" s="44">
        <f>A470+1</f>
        <v>20</v>
      </c>
    </row>
    <row r="522" spans="1:1" x14ac:dyDescent="0.4">
      <c r="A522" s="44">
        <f>A496+1</f>
        <v>21</v>
      </c>
    </row>
    <row r="548" spans="1:1" x14ac:dyDescent="0.4">
      <c r="A548" s="44">
        <f>A522+1</f>
        <v>22</v>
      </c>
    </row>
    <row r="574" spans="1:1" x14ac:dyDescent="0.4">
      <c r="A574" s="44">
        <f>A548+1</f>
        <v>23</v>
      </c>
    </row>
    <row r="600" spans="1:1" x14ac:dyDescent="0.4">
      <c r="A600" s="44">
        <f>A574+1</f>
        <v>24</v>
      </c>
    </row>
    <row r="626" spans="1:1" x14ac:dyDescent="0.4">
      <c r="A626" s="44">
        <f>A600+1</f>
        <v>25</v>
      </c>
    </row>
    <row r="652" spans="1:1" x14ac:dyDescent="0.4">
      <c r="A652" s="44">
        <f>A626+1</f>
        <v>26</v>
      </c>
    </row>
    <row r="678" spans="1:1" x14ac:dyDescent="0.4">
      <c r="A678" s="44">
        <f>A652+1</f>
        <v>27</v>
      </c>
    </row>
    <row r="704" spans="1:1" x14ac:dyDescent="0.4">
      <c r="A704" s="44">
        <f>A678+1</f>
        <v>28</v>
      </c>
    </row>
    <row r="730" spans="1:1" x14ac:dyDescent="0.4">
      <c r="A730" s="44">
        <f>A704+1</f>
        <v>29</v>
      </c>
    </row>
    <row r="756" spans="1:1" x14ac:dyDescent="0.4">
      <c r="A756" s="44">
        <f>A730+1</f>
        <v>30</v>
      </c>
    </row>
    <row r="782" spans="1:1" x14ac:dyDescent="0.4">
      <c r="A782" s="44">
        <f>A756+1</f>
        <v>31</v>
      </c>
    </row>
    <row r="808" spans="1:1" x14ac:dyDescent="0.4">
      <c r="A808" s="44">
        <f>A782+1</f>
        <v>32</v>
      </c>
    </row>
    <row r="834" spans="1:1" x14ac:dyDescent="0.4">
      <c r="A834" s="44">
        <f>A808+1</f>
        <v>33</v>
      </c>
    </row>
    <row r="860" spans="1:1" x14ac:dyDescent="0.4">
      <c r="A860" s="44">
        <f>A834+1</f>
        <v>34</v>
      </c>
    </row>
    <row r="886" spans="1:1" x14ac:dyDescent="0.4">
      <c r="A886" s="44">
        <f>A860+1</f>
        <v>35</v>
      </c>
    </row>
    <row r="912" spans="1:1" x14ac:dyDescent="0.4">
      <c r="A912" s="44">
        <f>A886+1</f>
        <v>36</v>
      </c>
    </row>
    <row r="938" spans="1:1" x14ac:dyDescent="0.4">
      <c r="A938" s="44">
        <f>A912+1</f>
        <v>37</v>
      </c>
    </row>
    <row r="964" spans="1:1" x14ac:dyDescent="0.4">
      <c r="A964" s="44">
        <f>A938+1</f>
        <v>38</v>
      </c>
    </row>
    <row r="990" spans="1:1" x14ac:dyDescent="0.4">
      <c r="A990" s="44">
        <f>A964+1</f>
        <v>39</v>
      </c>
    </row>
    <row r="1016" spans="1:1" x14ac:dyDescent="0.4">
      <c r="A1016" s="44">
        <f>A990+1</f>
        <v>40</v>
      </c>
    </row>
    <row r="1042" spans="1:1" x14ac:dyDescent="0.4">
      <c r="A1042" s="44">
        <f>A1016+1</f>
        <v>41</v>
      </c>
    </row>
    <row r="1068" spans="1:1" x14ac:dyDescent="0.4">
      <c r="A1068" s="44">
        <f>A1042+1</f>
        <v>42</v>
      </c>
    </row>
    <row r="1094" spans="1:1" x14ac:dyDescent="0.4">
      <c r="A1094" s="44">
        <f>A1068+1</f>
        <v>43</v>
      </c>
    </row>
    <row r="1120" spans="1:1" x14ac:dyDescent="0.4">
      <c r="A1120" s="44">
        <f>A1094+1</f>
        <v>44</v>
      </c>
    </row>
    <row r="1146" spans="1:1" x14ac:dyDescent="0.4">
      <c r="A1146" s="44">
        <f>A1120+1</f>
        <v>45</v>
      </c>
    </row>
    <row r="1172" spans="1:1" x14ac:dyDescent="0.4">
      <c r="A1172" s="44">
        <f>A1146+1</f>
        <v>46</v>
      </c>
    </row>
    <row r="1198" spans="1:1" x14ac:dyDescent="0.4">
      <c r="A1198" s="44">
        <f>A1172+1</f>
        <v>47</v>
      </c>
    </row>
    <row r="1224" spans="1:1" x14ac:dyDescent="0.4">
      <c r="A1224" s="44">
        <f>A1198+1</f>
        <v>48</v>
      </c>
    </row>
    <row r="1250" spans="1:1" x14ac:dyDescent="0.4">
      <c r="A1250" s="44">
        <f>A1224+1</f>
        <v>49</v>
      </c>
    </row>
    <row r="1276" spans="1:1" x14ac:dyDescent="0.4">
      <c r="A1276" s="44">
        <f>A1250+1</f>
        <v>50</v>
      </c>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N39"/>
  <sheetViews>
    <sheetView tabSelected="1" topLeftCell="A22" zoomScaleNormal="100" zoomScaleSheetLayoutView="100" workbookViewId="0">
      <selection activeCell="A32" sqref="A32:J39"/>
    </sheetView>
  </sheetViews>
  <sheetFormatPr defaultColWidth="8.125" defaultRowHeight="13.5" x14ac:dyDescent="0.4"/>
  <cols>
    <col min="1" max="16384" width="8.125" style="43"/>
  </cols>
  <sheetData>
    <row r="1" spans="1:14" x14ac:dyDescent="0.4">
      <c r="A1" s="43" t="s">
        <v>26</v>
      </c>
    </row>
    <row r="2" spans="1:14" x14ac:dyDescent="0.4">
      <c r="A2" s="176" t="s">
        <v>114</v>
      </c>
      <c r="B2" s="177"/>
      <c r="C2" s="177"/>
      <c r="D2" s="177"/>
      <c r="E2" s="177"/>
      <c r="F2" s="177"/>
      <c r="G2" s="177"/>
      <c r="H2" s="177"/>
      <c r="I2" s="177"/>
      <c r="J2" s="177"/>
      <c r="N2" s="43" t="s">
        <v>66</v>
      </c>
    </row>
    <row r="3" spans="1:14" x14ac:dyDescent="0.4">
      <c r="A3" s="177"/>
      <c r="B3" s="177"/>
      <c r="C3" s="177"/>
      <c r="D3" s="177"/>
      <c r="E3" s="177"/>
      <c r="F3" s="177"/>
      <c r="G3" s="177"/>
      <c r="H3" s="177"/>
      <c r="I3" s="177"/>
      <c r="J3" s="177"/>
    </row>
    <row r="4" spans="1:14" x14ac:dyDescent="0.4">
      <c r="A4" s="177"/>
      <c r="B4" s="177"/>
      <c r="C4" s="177"/>
      <c r="D4" s="177"/>
      <c r="E4" s="177"/>
      <c r="F4" s="177"/>
      <c r="G4" s="177"/>
      <c r="H4" s="177"/>
      <c r="I4" s="177"/>
      <c r="J4" s="177"/>
    </row>
    <row r="5" spans="1:14" x14ac:dyDescent="0.4">
      <c r="A5" s="177"/>
      <c r="B5" s="177"/>
      <c r="C5" s="177"/>
      <c r="D5" s="177"/>
      <c r="E5" s="177"/>
      <c r="F5" s="177"/>
      <c r="G5" s="177"/>
      <c r="H5" s="177"/>
      <c r="I5" s="177"/>
      <c r="J5" s="177"/>
    </row>
    <row r="6" spans="1:14" x14ac:dyDescent="0.4">
      <c r="A6" s="177"/>
      <c r="B6" s="177"/>
      <c r="C6" s="177"/>
      <c r="D6" s="177"/>
      <c r="E6" s="177"/>
      <c r="F6" s="177"/>
      <c r="G6" s="177"/>
      <c r="H6" s="177"/>
      <c r="I6" s="177"/>
      <c r="J6" s="177"/>
    </row>
    <row r="7" spans="1:14" x14ac:dyDescent="0.4">
      <c r="A7" s="177"/>
      <c r="B7" s="177"/>
      <c r="C7" s="177"/>
      <c r="D7" s="177"/>
      <c r="E7" s="177"/>
      <c r="F7" s="177"/>
      <c r="G7" s="177"/>
      <c r="H7" s="177"/>
      <c r="I7" s="177"/>
      <c r="J7" s="177"/>
    </row>
    <row r="8" spans="1:14" ht="15" x14ac:dyDescent="0.4">
      <c r="A8" s="177"/>
      <c r="B8" s="177"/>
      <c r="C8" s="177"/>
      <c r="D8" s="177"/>
      <c r="E8" s="177"/>
      <c r="F8" s="177"/>
      <c r="G8" s="177"/>
      <c r="H8" s="177"/>
      <c r="I8" s="177"/>
      <c r="J8" s="177"/>
      <c r="K8" s="119"/>
    </row>
    <row r="9" spans="1:14" ht="15" x14ac:dyDescent="0.4">
      <c r="A9" s="177"/>
      <c r="B9" s="177"/>
      <c r="C9" s="177"/>
      <c r="D9" s="177"/>
      <c r="E9" s="177"/>
      <c r="F9" s="177"/>
      <c r="G9" s="177"/>
      <c r="H9" s="177"/>
      <c r="I9" s="177"/>
      <c r="J9" s="177"/>
      <c r="K9" s="119"/>
    </row>
    <row r="10" spans="1:14" ht="14.25" x14ac:dyDescent="0.4">
      <c r="A10" s="177"/>
      <c r="B10" s="177"/>
      <c r="C10" s="177"/>
      <c r="D10" s="177"/>
      <c r="E10" s="177"/>
      <c r="F10" s="177"/>
      <c r="G10" s="177"/>
      <c r="H10" s="177"/>
      <c r="I10" s="177"/>
      <c r="J10" s="177"/>
      <c r="K10" s="120"/>
    </row>
    <row r="11" spans="1:14" ht="15" x14ac:dyDescent="0.4">
      <c r="A11" s="177"/>
      <c r="B11" s="177"/>
      <c r="C11" s="177"/>
      <c r="D11" s="177"/>
      <c r="E11" s="177"/>
      <c r="F11" s="177"/>
      <c r="G11" s="177"/>
      <c r="H11" s="177"/>
      <c r="I11" s="177"/>
      <c r="J11" s="177"/>
      <c r="K11" s="118"/>
    </row>
    <row r="12" spans="1:14" x14ac:dyDescent="0.4">
      <c r="A12" s="177"/>
      <c r="B12" s="177"/>
      <c r="C12" s="177"/>
      <c r="D12" s="177"/>
      <c r="E12" s="177"/>
      <c r="F12" s="177"/>
      <c r="G12" s="177"/>
      <c r="H12" s="177"/>
      <c r="I12" s="177"/>
      <c r="J12" s="177"/>
    </row>
    <row r="13" spans="1:14" ht="14.25" x14ac:dyDescent="0.4">
      <c r="A13" s="177"/>
      <c r="B13" s="177"/>
      <c r="C13" s="177"/>
      <c r="D13" s="177"/>
      <c r="E13" s="177"/>
      <c r="F13" s="177"/>
      <c r="G13" s="177"/>
      <c r="H13" s="177"/>
      <c r="I13" s="177"/>
      <c r="J13" s="177"/>
      <c r="K13" s="121"/>
    </row>
    <row r="14" spans="1:14" ht="14.25" x14ac:dyDescent="0.4">
      <c r="A14" s="177"/>
      <c r="B14" s="177"/>
      <c r="C14" s="177"/>
      <c r="D14" s="177"/>
      <c r="E14" s="177"/>
      <c r="F14" s="177"/>
      <c r="G14" s="177"/>
      <c r="H14" s="177"/>
      <c r="I14" s="177"/>
      <c r="J14" s="177"/>
      <c r="K14" s="120"/>
    </row>
    <row r="15" spans="1:14" ht="15" x14ac:dyDescent="0.4">
      <c r="A15" s="177"/>
      <c r="B15" s="177"/>
      <c r="C15" s="177"/>
      <c r="D15" s="177"/>
      <c r="E15" s="177"/>
      <c r="F15" s="177"/>
      <c r="G15" s="177"/>
      <c r="H15" s="177"/>
      <c r="I15" s="177"/>
      <c r="J15" s="177"/>
      <c r="K15" s="119"/>
    </row>
    <row r="16" spans="1:14" ht="15" x14ac:dyDescent="0.4">
      <c r="A16" s="177"/>
      <c r="B16" s="177"/>
      <c r="C16" s="177"/>
      <c r="D16" s="177"/>
      <c r="E16" s="177"/>
      <c r="F16" s="177"/>
      <c r="G16" s="177"/>
      <c r="H16" s="177"/>
      <c r="I16" s="177"/>
      <c r="J16" s="177"/>
      <c r="K16" s="118"/>
    </row>
    <row r="17" spans="1:11" ht="15" x14ac:dyDescent="0.4">
      <c r="A17" s="177"/>
      <c r="B17" s="177"/>
      <c r="C17" s="177"/>
      <c r="D17" s="177"/>
      <c r="E17" s="177"/>
      <c r="F17" s="177"/>
      <c r="G17" s="177"/>
      <c r="H17" s="177"/>
      <c r="I17" s="177"/>
      <c r="J17" s="177"/>
      <c r="K17" s="119"/>
    </row>
    <row r="18" spans="1:11" ht="15" x14ac:dyDescent="0.4">
      <c r="A18" s="177"/>
      <c r="B18" s="177"/>
      <c r="C18" s="177"/>
      <c r="D18" s="177"/>
      <c r="E18" s="177"/>
      <c r="F18" s="177"/>
      <c r="G18" s="177"/>
      <c r="H18" s="177"/>
      <c r="I18" s="177"/>
      <c r="J18" s="177"/>
      <c r="K18" s="119"/>
    </row>
    <row r="19" spans="1:11" x14ac:dyDescent="0.4">
      <c r="A19" s="177"/>
      <c r="B19" s="177"/>
      <c r="C19" s="177"/>
      <c r="D19" s="177"/>
      <c r="E19" s="177"/>
      <c r="F19" s="177"/>
      <c r="G19" s="177"/>
      <c r="H19" s="177"/>
      <c r="I19" s="177"/>
      <c r="J19" s="177"/>
    </row>
    <row r="21" spans="1:11" x14ac:dyDescent="0.4">
      <c r="A21" s="43" t="s">
        <v>27</v>
      </c>
    </row>
    <row r="22" spans="1:11" x14ac:dyDescent="0.4">
      <c r="A22" s="195" t="s">
        <v>111</v>
      </c>
      <c r="B22" s="196"/>
      <c r="C22" s="196"/>
      <c r="D22" s="196"/>
      <c r="E22" s="196"/>
      <c r="F22" s="196"/>
      <c r="G22" s="196"/>
      <c r="H22" s="196"/>
      <c r="I22" s="196"/>
      <c r="J22" s="196"/>
    </row>
    <row r="23" spans="1:11" x14ac:dyDescent="0.4">
      <c r="A23" s="196"/>
      <c r="B23" s="196"/>
      <c r="C23" s="196"/>
      <c r="D23" s="196"/>
      <c r="E23" s="196"/>
      <c r="F23" s="196"/>
      <c r="G23" s="196"/>
      <c r="H23" s="196"/>
      <c r="I23" s="196"/>
      <c r="J23" s="196"/>
    </row>
    <row r="24" spans="1:11" x14ac:dyDescent="0.4">
      <c r="A24" s="196"/>
      <c r="B24" s="196"/>
      <c r="C24" s="196"/>
      <c r="D24" s="196"/>
      <c r="E24" s="196"/>
      <c r="F24" s="196"/>
      <c r="G24" s="196"/>
      <c r="H24" s="196"/>
      <c r="I24" s="196"/>
      <c r="J24" s="196"/>
    </row>
    <row r="25" spans="1:11" x14ac:dyDescent="0.4">
      <c r="A25" s="196"/>
      <c r="B25" s="196"/>
      <c r="C25" s="196"/>
      <c r="D25" s="196"/>
      <c r="E25" s="196"/>
      <c r="F25" s="196"/>
      <c r="G25" s="196"/>
      <c r="H25" s="196"/>
      <c r="I25" s="196"/>
      <c r="J25" s="196"/>
    </row>
    <row r="26" spans="1:11" x14ac:dyDescent="0.4">
      <c r="A26" s="196"/>
      <c r="B26" s="196"/>
      <c r="C26" s="196"/>
      <c r="D26" s="196"/>
      <c r="E26" s="196"/>
      <c r="F26" s="196"/>
      <c r="G26" s="196"/>
      <c r="H26" s="196"/>
      <c r="I26" s="196"/>
      <c r="J26" s="196"/>
    </row>
    <row r="27" spans="1:11" x14ac:dyDescent="0.4">
      <c r="A27" s="196"/>
      <c r="B27" s="196"/>
      <c r="C27" s="196"/>
      <c r="D27" s="196"/>
      <c r="E27" s="196"/>
      <c r="F27" s="196"/>
      <c r="G27" s="196"/>
      <c r="H27" s="196"/>
      <c r="I27" s="196"/>
      <c r="J27" s="196"/>
    </row>
    <row r="28" spans="1:11" x14ac:dyDescent="0.4">
      <c r="A28" s="196"/>
      <c r="B28" s="196"/>
      <c r="C28" s="196"/>
      <c r="D28" s="196"/>
      <c r="E28" s="196"/>
      <c r="F28" s="196"/>
      <c r="G28" s="196"/>
      <c r="H28" s="196"/>
      <c r="I28" s="196"/>
      <c r="J28" s="196"/>
    </row>
    <row r="29" spans="1:11" x14ac:dyDescent="0.4">
      <c r="A29" s="196"/>
      <c r="B29" s="196"/>
      <c r="C29" s="196"/>
      <c r="D29" s="196"/>
      <c r="E29" s="196"/>
      <c r="F29" s="196"/>
      <c r="G29" s="196"/>
      <c r="H29" s="196"/>
      <c r="I29" s="196"/>
      <c r="J29" s="196"/>
    </row>
    <row r="31" spans="1:11" x14ac:dyDescent="0.4">
      <c r="A31" s="43" t="s">
        <v>28</v>
      </c>
    </row>
    <row r="32" spans="1:11" x14ac:dyDescent="0.4">
      <c r="A32" s="195" t="s">
        <v>113</v>
      </c>
      <c r="B32" s="195"/>
      <c r="C32" s="195"/>
      <c r="D32" s="195"/>
      <c r="E32" s="195"/>
      <c r="F32" s="195"/>
      <c r="G32" s="195"/>
      <c r="H32" s="195"/>
      <c r="I32" s="195"/>
      <c r="J32" s="195"/>
    </row>
    <row r="33" spans="1:10" x14ac:dyDescent="0.4">
      <c r="A33" s="195"/>
      <c r="B33" s="195"/>
      <c r="C33" s="195"/>
      <c r="D33" s="195"/>
      <c r="E33" s="195"/>
      <c r="F33" s="195"/>
      <c r="G33" s="195"/>
      <c r="H33" s="195"/>
      <c r="I33" s="195"/>
      <c r="J33" s="195"/>
    </row>
    <row r="34" spans="1:10" x14ac:dyDescent="0.4">
      <c r="A34" s="195"/>
      <c r="B34" s="195"/>
      <c r="C34" s="195"/>
      <c r="D34" s="195"/>
      <c r="E34" s="195"/>
      <c r="F34" s="195"/>
      <c r="G34" s="195"/>
      <c r="H34" s="195"/>
      <c r="I34" s="195"/>
      <c r="J34" s="195"/>
    </row>
    <row r="35" spans="1:10" x14ac:dyDescent="0.4">
      <c r="A35" s="195"/>
      <c r="B35" s="195"/>
      <c r="C35" s="195"/>
      <c r="D35" s="195"/>
      <c r="E35" s="195"/>
      <c r="F35" s="195"/>
      <c r="G35" s="195"/>
      <c r="H35" s="195"/>
      <c r="I35" s="195"/>
      <c r="J35" s="195"/>
    </row>
    <row r="36" spans="1:10" x14ac:dyDescent="0.4">
      <c r="A36" s="195"/>
      <c r="B36" s="195"/>
      <c r="C36" s="195"/>
      <c r="D36" s="195"/>
      <c r="E36" s="195"/>
      <c r="F36" s="195"/>
      <c r="G36" s="195"/>
      <c r="H36" s="195"/>
      <c r="I36" s="195"/>
      <c r="J36" s="195"/>
    </row>
    <row r="37" spans="1:10" x14ac:dyDescent="0.4">
      <c r="A37" s="195"/>
      <c r="B37" s="195"/>
      <c r="C37" s="195"/>
      <c r="D37" s="195"/>
      <c r="E37" s="195"/>
      <c r="F37" s="195"/>
      <c r="G37" s="195"/>
      <c r="H37" s="195"/>
      <c r="I37" s="195"/>
      <c r="J37" s="195"/>
    </row>
    <row r="38" spans="1:10" x14ac:dyDescent="0.4">
      <c r="A38" s="195"/>
      <c r="B38" s="195"/>
      <c r="C38" s="195"/>
      <c r="D38" s="195"/>
      <c r="E38" s="195"/>
      <c r="F38" s="195"/>
      <c r="G38" s="195"/>
      <c r="H38" s="195"/>
      <c r="I38" s="195"/>
      <c r="J38" s="195"/>
    </row>
    <row r="39" spans="1:10" x14ac:dyDescent="0.4">
      <c r="A39" s="195"/>
      <c r="B39" s="195"/>
      <c r="C39" s="195"/>
      <c r="D39" s="195"/>
      <c r="E39" s="195"/>
      <c r="F39" s="195"/>
      <c r="G39" s="195"/>
      <c r="H39" s="195"/>
      <c r="I39" s="195"/>
      <c r="J39" s="195"/>
    </row>
  </sheetData>
  <mergeCells count="3">
    <mergeCell ref="A2:J19"/>
    <mergeCell ref="A22:J29"/>
    <mergeCell ref="A32:J39"/>
  </mergeCells>
  <phoneticPr fontId="1"/>
  <pageMargins left="0.75" right="0.75" top="1" bottom="1" header="0.51111111111111107" footer="0.51111111111111107"/>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D6" sqref="D6"/>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25" t="s">
        <v>14</v>
      </c>
      <c r="B1" s="26"/>
      <c r="C1" s="27"/>
      <c r="D1" s="28"/>
      <c r="E1" s="27"/>
      <c r="F1" s="28"/>
      <c r="G1" s="27"/>
      <c r="H1" s="28"/>
    </row>
    <row r="2" spans="1:8" x14ac:dyDescent="0.4">
      <c r="A2" s="29"/>
      <c r="B2" s="27"/>
      <c r="C2" s="27"/>
      <c r="D2" s="28"/>
      <c r="E2" s="27"/>
      <c r="F2" s="28"/>
      <c r="G2" s="27"/>
      <c r="H2" s="28"/>
    </row>
    <row r="3" spans="1:8" x14ac:dyDescent="0.4">
      <c r="A3" s="30" t="s">
        <v>15</v>
      </c>
      <c r="B3" s="30" t="s">
        <v>16</v>
      </c>
      <c r="C3" s="30" t="s">
        <v>17</v>
      </c>
      <c r="D3" s="31" t="s">
        <v>18</v>
      </c>
      <c r="E3" s="30" t="s">
        <v>19</v>
      </c>
      <c r="F3" s="31" t="s">
        <v>18</v>
      </c>
      <c r="G3" s="30" t="s">
        <v>20</v>
      </c>
      <c r="H3" s="31" t="s">
        <v>18</v>
      </c>
    </row>
    <row r="4" spans="1:8" x14ac:dyDescent="0.4">
      <c r="A4" s="110" t="s">
        <v>21</v>
      </c>
      <c r="B4" s="110" t="s">
        <v>22</v>
      </c>
      <c r="C4" s="110" t="s">
        <v>62</v>
      </c>
      <c r="D4" s="111">
        <v>45209</v>
      </c>
      <c r="E4" s="110" t="s">
        <v>62</v>
      </c>
      <c r="F4" s="111">
        <v>45213</v>
      </c>
      <c r="G4" s="110" t="s">
        <v>62</v>
      </c>
      <c r="H4" s="111">
        <v>45219</v>
      </c>
    </row>
    <row r="5" spans="1:8" x14ac:dyDescent="0.4">
      <c r="A5" s="110" t="s">
        <v>21</v>
      </c>
      <c r="B5" s="110" t="s">
        <v>112</v>
      </c>
      <c r="C5" s="110" t="s">
        <v>62</v>
      </c>
      <c r="D5" s="111">
        <v>45241</v>
      </c>
      <c r="E5" s="110"/>
      <c r="F5" s="112"/>
      <c r="G5" s="110"/>
      <c r="H5" s="112"/>
    </row>
    <row r="6" spans="1:8" x14ac:dyDescent="0.4">
      <c r="A6" s="110" t="s">
        <v>21</v>
      </c>
      <c r="B6" s="110"/>
      <c r="C6" s="110"/>
      <c r="D6" s="112"/>
      <c r="E6" s="110"/>
      <c r="F6" s="112"/>
      <c r="G6" s="110"/>
      <c r="H6" s="112"/>
    </row>
    <row r="7" spans="1:8" x14ac:dyDescent="0.4">
      <c r="A7" s="110" t="s">
        <v>21</v>
      </c>
      <c r="B7" s="110"/>
      <c r="C7" s="110"/>
      <c r="D7" s="112"/>
      <c r="E7" s="110"/>
      <c r="F7" s="112"/>
      <c r="G7" s="110"/>
      <c r="H7" s="112"/>
    </row>
    <row r="8" spans="1:8" x14ac:dyDescent="0.4">
      <c r="A8" s="110" t="s">
        <v>21</v>
      </c>
      <c r="B8" s="110"/>
      <c r="C8" s="110"/>
      <c r="D8" s="112"/>
      <c r="E8" s="110"/>
      <c r="F8" s="112"/>
      <c r="G8" s="110"/>
      <c r="H8" s="112"/>
    </row>
    <row r="9" spans="1:8" x14ac:dyDescent="0.4">
      <c r="A9" s="110" t="s">
        <v>21</v>
      </c>
      <c r="B9" s="110"/>
      <c r="C9" s="110"/>
      <c r="D9" s="112"/>
      <c r="E9" s="110"/>
      <c r="F9" s="112"/>
      <c r="G9" s="110"/>
      <c r="H9" s="112"/>
    </row>
    <row r="10" spans="1:8" x14ac:dyDescent="0.4">
      <c r="A10" s="110" t="s">
        <v>21</v>
      </c>
      <c r="B10" s="110"/>
      <c r="C10" s="110"/>
      <c r="D10" s="112"/>
      <c r="E10" s="110"/>
      <c r="F10" s="112"/>
      <c r="G10" s="110"/>
      <c r="H10" s="112"/>
    </row>
    <row r="11" spans="1:8" x14ac:dyDescent="0.4">
      <c r="A11" s="110" t="s">
        <v>21</v>
      </c>
      <c r="B11" s="110"/>
      <c r="C11" s="110"/>
      <c r="D11" s="112"/>
      <c r="E11" s="110"/>
      <c r="F11" s="112"/>
      <c r="G11" s="110"/>
      <c r="H11" s="112"/>
    </row>
    <row r="12" spans="1:8" x14ac:dyDescent="0.4">
      <c r="A12" s="29"/>
      <c r="B12" s="27"/>
      <c r="C12" s="27"/>
      <c r="D12" s="28"/>
      <c r="E12" s="27"/>
      <c r="F12" s="28"/>
      <c r="G12" s="27"/>
      <c r="H12" s="28"/>
    </row>
  </sheetData>
  <phoneticPr fontId="1"/>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CF244-F265-4B0E-9EB5-208DC73E3C36}">
  <dimension ref="C2:R19"/>
  <sheetViews>
    <sheetView workbookViewId="0">
      <selection activeCell="H11" sqref="H11"/>
    </sheetView>
  </sheetViews>
  <sheetFormatPr defaultRowHeight="18.75" x14ac:dyDescent="0.4"/>
  <cols>
    <col min="2" max="2" width="3" customWidth="1"/>
    <col min="3" max="9" width="9.375" customWidth="1"/>
    <col min="10" max="10" width="4.125" customWidth="1"/>
    <col min="11" max="11" width="11.875" bestFit="1" customWidth="1"/>
    <col min="13" max="13" width="13.625" customWidth="1"/>
    <col min="16" max="18" width="9.875" customWidth="1"/>
  </cols>
  <sheetData>
    <row r="2" spans="3:18" ht="19.5" thickBot="1" x14ac:dyDescent="0.45"/>
    <row r="3" spans="3:18" ht="19.5" thickBot="1" x14ac:dyDescent="0.45">
      <c r="C3" s="87" t="s">
        <v>61</v>
      </c>
      <c r="D3" s="88" t="s">
        <v>60</v>
      </c>
      <c r="E3" s="89"/>
      <c r="F3" s="178" t="s">
        <v>44</v>
      </c>
      <c r="G3" s="179"/>
      <c r="H3" s="180" t="s">
        <v>42</v>
      </c>
      <c r="I3" s="179"/>
    </row>
    <row r="4" spans="3:18" ht="19.5" thickTop="1" x14ac:dyDescent="0.4">
      <c r="C4" s="83" t="s">
        <v>41</v>
      </c>
      <c r="D4" s="84">
        <v>5122</v>
      </c>
      <c r="E4" s="90" t="s">
        <v>43</v>
      </c>
      <c r="F4" s="93" t="s">
        <v>47</v>
      </c>
      <c r="G4" s="94">
        <f>D4-D7</f>
        <v>-240</v>
      </c>
      <c r="H4" s="93" t="s">
        <v>49</v>
      </c>
      <c r="I4" s="94">
        <f>D7-D4</f>
        <v>240</v>
      </c>
    </row>
    <row r="5" spans="3:18" x14ac:dyDescent="0.4">
      <c r="C5" s="81" t="s">
        <v>59</v>
      </c>
      <c r="D5" s="85">
        <v>5440</v>
      </c>
      <c r="E5" s="91" t="s">
        <v>45</v>
      </c>
      <c r="F5" s="95" t="s">
        <v>48</v>
      </c>
      <c r="G5" s="96">
        <f>D5-D4</f>
        <v>318</v>
      </c>
      <c r="H5" s="95" t="s">
        <v>50</v>
      </c>
      <c r="I5" s="96">
        <f>D5-D7</f>
        <v>78</v>
      </c>
    </row>
    <row r="6" spans="3:18" x14ac:dyDescent="0.4">
      <c r="C6" s="81" t="s">
        <v>58</v>
      </c>
      <c r="D6" s="85">
        <v>4551</v>
      </c>
      <c r="E6" s="91" t="s">
        <v>46</v>
      </c>
      <c r="F6" s="97" t="s">
        <v>51</v>
      </c>
      <c r="G6" s="96">
        <f>D7-D6</f>
        <v>811</v>
      </c>
      <c r="H6" s="97" t="s">
        <v>52</v>
      </c>
      <c r="I6" s="96">
        <f>D4-D6</f>
        <v>571</v>
      </c>
    </row>
    <row r="7" spans="3:18" x14ac:dyDescent="0.4">
      <c r="C7" s="81" t="s">
        <v>57</v>
      </c>
      <c r="D7" s="85">
        <v>5362</v>
      </c>
      <c r="E7" s="91" t="s">
        <v>53</v>
      </c>
      <c r="F7" s="97" t="s">
        <v>55</v>
      </c>
      <c r="G7" s="98">
        <f>G5/G4</f>
        <v>-1.325</v>
      </c>
      <c r="H7" s="97" t="s">
        <v>55</v>
      </c>
      <c r="I7" s="98">
        <f>I5/I4</f>
        <v>0.32500000000000001</v>
      </c>
    </row>
    <row r="8" spans="3:18" ht="19.5" thickBot="1" x14ac:dyDescent="0.45">
      <c r="C8" s="82"/>
      <c r="D8" s="86"/>
      <c r="E8" s="92" t="s">
        <v>54</v>
      </c>
      <c r="F8" s="99" t="s">
        <v>56</v>
      </c>
      <c r="G8" s="100">
        <f>G6/G4</f>
        <v>-3.3791666666666669</v>
      </c>
      <c r="H8" s="99" t="s">
        <v>56</v>
      </c>
      <c r="I8" s="100">
        <f>I6/I4</f>
        <v>2.3791666666666669</v>
      </c>
    </row>
    <row r="10" spans="3:18" x14ac:dyDescent="0.4">
      <c r="H10" s="125"/>
    </row>
    <row r="11" spans="3:18" ht="19.5" thickBot="1" x14ac:dyDescent="0.45">
      <c r="C11" t="s">
        <v>74</v>
      </c>
    </row>
    <row r="12" spans="3:18" x14ac:dyDescent="0.4">
      <c r="C12" s="189" t="s">
        <v>80</v>
      </c>
      <c r="D12" s="191" t="s">
        <v>75</v>
      </c>
      <c r="E12" s="185" t="s">
        <v>79</v>
      </c>
      <c r="F12" s="187" t="s">
        <v>76</v>
      </c>
      <c r="G12" s="185" t="s">
        <v>78</v>
      </c>
      <c r="H12" s="183" t="s">
        <v>76</v>
      </c>
      <c r="I12" s="181" t="s">
        <v>77</v>
      </c>
      <c r="J12" s="183" t="s">
        <v>81</v>
      </c>
      <c r="K12" s="193" t="s">
        <v>82</v>
      </c>
      <c r="L12" s="194"/>
    </row>
    <row r="13" spans="3:18" ht="19.5" thickBot="1" x14ac:dyDescent="0.45">
      <c r="C13" s="190"/>
      <c r="D13" s="192"/>
      <c r="E13" s="186"/>
      <c r="F13" s="188"/>
      <c r="G13" s="186"/>
      <c r="H13" s="184"/>
      <c r="I13" s="182"/>
      <c r="J13" s="184"/>
      <c r="K13" s="126">
        <v>10000</v>
      </c>
      <c r="L13" s="127">
        <v>1</v>
      </c>
    </row>
    <row r="14" spans="3:18" ht="19.5" thickTop="1" x14ac:dyDescent="0.4">
      <c r="C14" s="138">
        <v>100000</v>
      </c>
      <c r="D14" s="139" t="s">
        <v>75</v>
      </c>
      <c r="E14" s="140">
        <v>0.05</v>
      </c>
      <c r="F14" s="140" t="s">
        <v>76</v>
      </c>
      <c r="G14" s="141">
        <v>50</v>
      </c>
      <c r="H14" s="141" t="s">
        <v>76</v>
      </c>
      <c r="I14" s="146">
        <v>100</v>
      </c>
      <c r="J14" s="142" t="s">
        <v>81</v>
      </c>
      <c r="K14" s="143">
        <f t="shared" ref="K14:K19" si="0">C14*E14/G14/I14*1000</f>
        <v>1000</v>
      </c>
      <c r="L14" s="144">
        <f>K14/K13</f>
        <v>0.1</v>
      </c>
      <c r="M14" s="145"/>
      <c r="N14" t="s">
        <v>87</v>
      </c>
      <c r="P14" t="s">
        <v>100</v>
      </c>
    </row>
    <row r="15" spans="3:18" ht="19.5" thickBot="1" x14ac:dyDescent="0.45">
      <c r="C15" s="130">
        <v>100000</v>
      </c>
      <c r="D15" s="131" t="s">
        <v>75</v>
      </c>
      <c r="E15" s="132">
        <v>0.05</v>
      </c>
      <c r="F15" s="132" t="s">
        <v>76</v>
      </c>
      <c r="G15" s="133">
        <v>50</v>
      </c>
      <c r="H15" s="133" t="s">
        <v>76</v>
      </c>
      <c r="I15" s="147">
        <v>100</v>
      </c>
      <c r="J15" s="134" t="s">
        <v>81</v>
      </c>
      <c r="K15" s="135">
        <f t="shared" si="0"/>
        <v>1000</v>
      </c>
      <c r="L15" s="164">
        <f>K15/K13</f>
        <v>0.1</v>
      </c>
      <c r="M15" s="145"/>
    </row>
    <row r="16" spans="3:18" x14ac:dyDescent="0.4">
      <c r="C16" s="152">
        <v>100000</v>
      </c>
      <c r="D16" s="136" t="s">
        <v>75</v>
      </c>
      <c r="E16" s="153">
        <v>0.05</v>
      </c>
      <c r="F16" s="153" t="s">
        <v>76</v>
      </c>
      <c r="G16" s="154">
        <v>50</v>
      </c>
      <c r="H16" s="154" t="s">
        <v>76</v>
      </c>
      <c r="I16" s="148">
        <v>150</v>
      </c>
      <c r="J16" s="155" t="s">
        <v>81</v>
      </c>
      <c r="K16" s="156">
        <f t="shared" si="0"/>
        <v>666.66666666666663</v>
      </c>
      <c r="L16" s="157">
        <f>K16/K13</f>
        <v>6.6666666666666666E-2</v>
      </c>
      <c r="M16" s="128" t="s">
        <v>88</v>
      </c>
      <c r="N16" t="s">
        <v>83</v>
      </c>
      <c r="P16" t="s">
        <v>84</v>
      </c>
      <c r="Q16" t="s">
        <v>85</v>
      </c>
      <c r="R16" t="s">
        <v>86</v>
      </c>
    </row>
    <row r="17" spans="3:17" ht="19.5" thickBot="1" x14ac:dyDescent="0.45">
      <c r="C17" s="130">
        <v>100000</v>
      </c>
      <c r="D17" s="131" t="s">
        <v>75</v>
      </c>
      <c r="E17" s="132">
        <v>0.05</v>
      </c>
      <c r="F17" s="132" t="s">
        <v>76</v>
      </c>
      <c r="G17" s="133">
        <v>50</v>
      </c>
      <c r="H17" s="133" t="s">
        <v>76</v>
      </c>
      <c r="I17" s="149">
        <v>150</v>
      </c>
      <c r="J17" s="134" t="s">
        <v>81</v>
      </c>
      <c r="K17" s="135">
        <f t="shared" si="0"/>
        <v>666.66666666666663</v>
      </c>
      <c r="L17" s="164">
        <f>K17/K13</f>
        <v>6.6666666666666666E-2</v>
      </c>
      <c r="M17" s="128"/>
    </row>
    <row r="18" spans="3:17" x14ac:dyDescent="0.4">
      <c r="C18" s="158">
        <v>100000</v>
      </c>
      <c r="D18" s="137" t="s">
        <v>75</v>
      </c>
      <c r="E18" s="159">
        <v>0.05</v>
      </c>
      <c r="F18" s="159" t="s">
        <v>76</v>
      </c>
      <c r="G18" s="160">
        <v>50</v>
      </c>
      <c r="H18" s="160" t="s">
        <v>76</v>
      </c>
      <c r="I18" s="150">
        <v>167</v>
      </c>
      <c r="J18" s="161" t="s">
        <v>81</v>
      </c>
      <c r="K18" s="162">
        <f t="shared" si="0"/>
        <v>598.80239520958082</v>
      </c>
      <c r="L18" s="163">
        <f>K18/K13</f>
        <v>5.9880239520958084E-2</v>
      </c>
      <c r="M18" s="129" t="s">
        <v>89</v>
      </c>
      <c r="P18" t="s">
        <v>90</v>
      </c>
      <c r="Q18" t="s">
        <v>91</v>
      </c>
    </row>
    <row r="19" spans="3:17" ht="19.5" thickBot="1" x14ac:dyDescent="0.45">
      <c r="C19" s="130">
        <v>100000</v>
      </c>
      <c r="D19" s="131" t="s">
        <v>75</v>
      </c>
      <c r="E19" s="132">
        <v>0.05</v>
      </c>
      <c r="F19" s="132" t="s">
        <v>76</v>
      </c>
      <c r="G19" s="133">
        <v>50</v>
      </c>
      <c r="H19" s="133" t="s">
        <v>76</v>
      </c>
      <c r="I19" s="151">
        <v>167</v>
      </c>
      <c r="J19" s="134" t="s">
        <v>81</v>
      </c>
      <c r="K19" s="135">
        <f t="shared" si="0"/>
        <v>598.80239520958082</v>
      </c>
      <c r="L19" s="164">
        <f>K19/K13</f>
        <v>5.9880239520958084E-2</v>
      </c>
      <c r="M19" s="129"/>
    </row>
  </sheetData>
  <mergeCells count="11">
    <mergeCell ref="E12:E13"/>
    <mergeCell ref="C12:C13"/>
    <mergeCell ref="D12:D13"/>
    <mergeCell ref="J12:J13"/>
    <mergeCell ref="K12:L12"/>
    <mergeCell ref="F3:G3"/>
    <mergeCell ref="H3:I3"/>
    <mergeCell ref="I12:I13"/>
    <mergeCell ref="H12:H13"/>
    <mergeCell ref="G12:G13"/>
    <mergeCell ref="F12:F13"/>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検証シート (日)</vt:lpstr>
      <vt:lpstr>画像(日)</vt:lpstr>
      <vt:lpstr>検証シート (4H)</vt:lpstr>
      <vt:lpstr>画像 (4H)</vt:lpstr>
      <vt:lpstr>検証シート (1H)</vt:lpstr>
      <vt:lpstr>画像 (1H)</vt:lpstr>
      <vt:lpstr>気づき</vt:lpstr>
      <vt:lpstr>検証終了通貨</vt:lpstr>
      <vt:lpstr>計算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藤田 重幸</cp:lastModifiedBy>
  <dcterms:created xsi:type="dcterms:W3CDTF">2020-09-18T03:10:57Z</dcterms:created>
  <dcterms:modified xsi:type="dcterms:W3CDTF">2023-11-12T07:10:20Z</dcterms:modified>
</cp:coreProperties>
</file>