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c563bfccff85e5/Documents/"/>
    </mc:Choice>
  </mc:AlternateContent>
  <xr:revisionPtr revIDLastSave="45" documentId="8_{2CE637E9-5081-4E78-8718-FDFDA2FA8905}" xr6:coauthVersionLast="47" xr6:coauthVersionMax="47" xr10:uidLastSave="{84F30C9B-C36C-4D3E-866B-CA7F766CD265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M18" i="1"/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P17" i="1"/>
  <c r="I17" i="1" s="1"/>
  <c r="L18" i="1" l="1"/>
  <c r="P18" i="1" s="1"/>
  <c r="I18" i="1" s="1"/>
  <c r="O17" i="1"/>
  <c r="H17" i="1" s="1"/>
  <c r="N17" i="1"/>
  <c r="G17" i="1" s="1"/>
  <c r="J18" i="1" l="1"/>
  <c r="N18" i="1" s="1"/>
  <c r="G18" i="1" s="1"/>
  <c r="K18" i="1"/>
  <c r="O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M19" i="1"/>
  <c r="G19" i="1" s="1"/>
  <c r="J21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2" i="1"/>
  <c r="M21" i="1" s="1"/>
  <c r="G21" i="1" s="1"/>
  <c r="J23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4" i="1"/>
  <c r="M23" i="1" s="1"/>
  <c r="G23" i="1" s="1"/>
  <c r="J25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6" i="1"/>
  <c r="M25" i="1" s="1"/>
  <c r="G25" i="1" s="1"/>
  <c r="J27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8" i="1"/>
  <c r="M27" i="1" s="1"/>
  <c r="G27" i="1" s="1"/>
  <c r="J29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30" i="1"/>
  <c r="M29" i="1" s="1"/>
  <c r="G29" i="1" s="1"/>
  <c r="J31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2" i="1"/>
  <c r="M31" i="1" s="1"/>
  <c r="G31" i="1" s="1"/>
  <c r="J33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4" i="1"/>
  <c r="M33" i="1" s="1"/>
  <c r="G33" i="1" s="1"/>
  <c r="J35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6" i="1"/>
  <c r="M35" i="1" s="1"/>
  <c r="G35" i="1" s="1"/>
  <c r="J37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8" i="1"/>
  <c r="M37" i="1" s="1"/>
  <c r="G37" i="1" s="1"/>
  <c r="J39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40" i="1"/>
  <c r="M39" i="1" s="1"/>
  <c r="G39" i="1" s="1"/>
  <c r="J41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2" i="1"/>
  <c r="M41" i="1" s="1"/>
  <c r="G41" i="1" s="1"/>
  <c r="K42" i="1" l="1"/>
  <c r="N42" i="1" s="1"/>
  <c r="H42" i="1" s="1"/>
  <c r="K43" i="1" s="1"/>
  <c r="N43" i="1" s="1"/>
  <c r="H43" i="1" s="1"/>
  <c r="J43" i="1"/>
  <c r="M42" i="1" s="1"/>
  <c r="G42" i="1" s="1"/>
  <c r="L45" i="1"/>
  <c r="O45" i="1" s="1"/>
  <c r="I45" i="1" s="1"/>
  <c r="J44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5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6" i="1" l="1"/>
  <c r="M45" i="1" s="1"/>
  <c r="G45" i="1" s="1"/>
  <c r="K48" i="1"/>
  <c r="N48" i="1" s="1"/>
  <c r="H48" i="1" s="1"/>
  <c r="L48" i="1"/>
  <c r="O48" i="1" s="1"/>
  <c r="I48" i="1" s="1"/>
  <c r="J47" i="1" l="1"/>
  <c r="M46" i="1" s="1"/>
  <c r="G46" i="1" s="1"/>
  <c r="K49" i="1"/>
  <c r="N49" i="1" s="1"/>
  <c r="H49" i="1" s="1"/>
  <c r="L49" i="1"/>
  <c r="O49" i="1" s="1"/>
  <c r="I49" i="1" s="1"/>
  <c r="J48" i="1" l="1"/>
  <c r="M47" i="1" s="1"/>
  <c r="G47" i="1" s="1"/>
  <c r="K50" i="1"/>
  <c r="N50" i="1" s="1"/>
  <c r="H50" i="1" s="1"/>
  <c r="L50" i="1"/>
  <c r="O50" i="1" s="1"/>
  <c r="I50" i="1" s="1"/>
  <c r="J49" i="1" l="1"/>
  <c r="M48" i="1" s="1"/>
  <c r="G48" i="1" s="1"/>
  <c r="K51" i="1"/>
  <c r="N51" i="1" s="1"/>
  <c r="H51" i="1" s="1"/>
  <c r="L51" i="1"/>
  <c r="O51" i="1" s="1"/>
  <c r="I51" i="1" s="1"/>
  <c r="J50" i="1" l="1"/>
  <c r="M49" i="1" s="1"/>
  <c r="G49" i="1" s="1"/>
  <c r="K52" i="1"/>
  <c r="N52" i="1" s="1"/>
  <c r="H52" i="1" s="1"/>
  <c r="L52" i="1"/>
  <c r="O52" i="1" s="1"/>
  <c r="I52" i="1" s="1"/>
  <c r="J51" i="1" l="1"/>
  <c r="M50" i="1" s="1"/>
  <c r="G50" i="1" s="1"/>
  <c r="K53" i="1"/>
  <c r="N53" i="1" s="1"/>
  <c r="H53" i="1" s="1"/>
  <c r="L53" i="1"/>
  <c r="O53" i="1" s="1"/>
  <c r="I53" i="1" s="1"/>
  <c r="J52" i="1" l="1"/>
  <c r="M51" i="1" s="1"/>
  <c r="G51" i="1" s="1"/>
  <c r="K54" i="1"/>
  <c r="N54" i="1" s="1"/>
  <c r="H54" i="1" s="1"/>
  <c r="L54" i="1"/>
  <c r="O54" i="1" s="1"/>
  <c r="I54" i="1" s="1"/>
  <c r="J53" i="1" l="1"/>
  <c r="M52" i="1" s="1"/>
  <c r="G52" i="1" s="1"/>
  <c r="K55" i="1"/>
  <c r="N55" i="1" s="1"/>
  <c r="H55" i="1" s="1"/>
  <c r="L55" i="1"/>
  <c r="O55" i="1" s="1"/>
  <c r="I55" i="1" s="1"/>
  <c r="J54" i="1" l="1"/>
  <c r="M53" i="1" s="1"/>
  <c r="G53" i="1" s="1"/>
  <c r="K56" i="1"/>
  <c r="N56" i="1" s="1"/>
  <c r="H56" i="1" s="1"/>
  <c r="L56" i="1"/>
  <c r="O56" i="1" s="1"/>
  <c r="I56" i="1" s="1"/>
  <c r="J55" i="1" l="1"/>
  <c r="M54" i="1" s="1"/>
  <c r="G54" i="1" s="1"/>
  <c r="K57" i="1"/>
  <c r="N57" i="1" s="1"/>
  <c r="H57" i="1" s="1"/>
  <c r="L57" i="1"/>
  <c r="O57" i="1" s="1"/>
  <c r="I57" i="1" s="1"/>
  <c r="J56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7" i="1"/>
  <c r="M56" i="1" s="1"/>
  <c r="G56" i="1" s="1"/>
  <c r="H61" i="1" l="1"/>
  <c r="K61" i="1" s="1"/>
  <c r="L61" i="1"/>
  <c r="J58" i="1"/>
  <c r="M57" i="1" s="1"/>
  <c r="G57" i="1" s="1"/>
  <c r="J59" i="1" l="1"/>
  <c r="M58" i="1" s="1"/>
  <c r="G58" i="1" l="1"/>
  <c r="M59" i="1"/>
  <c r="G59" i="1" s="1"/>
  <c r="G61" i="1" s="1"/>
  <c r="J62" i="1" s="1"/>
</calcChain>
</file>

<file path=xl/sharedStrings.xml><?xml version="1.0" encoding="utf-8"?>
<sst xmlns="http://schemas.openxmlformats.org/spreadsheetml/2006/main" count="50" uniqueCount="39">
  <si>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</si>
  <si>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</si>
  <si>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</si>
  <si>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</si>
  <si>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</si>
  <si>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</si>
  <si>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</si>
  <si>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</si>
  <si>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</si>
  <si>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</si>
  <si>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</si>
  <si>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</si>
  <si>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</si>
  <si>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</si>
  <si>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</si>
  <si>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</si>
  <si>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</si>
  <si>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</si>
  <si>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</si>
  <si>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</si>
  <si>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</si>
  <si>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</si>
  <si>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</si>
  <si>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</si>
  <si>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</si>
  <si>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</si>
  <si>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</si>
  <si>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</si>
  <si>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</si>
  <si>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</si>
  <si>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</si>
  <si>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</si>
  <si>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</si>
  <si>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</si>
  <si>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</si>
  <si>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</si>
  <si>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</si>
  <si>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</si>
  <si>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PBからEB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</si>
</sst>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5" xfId="0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59532</xdr:colOff>
      <xdr:row>0</xdr:row>
      <xdr:rowOff>75389</xdr:rowOff>
    </xdr:from>
    <xdr:to>
      <xdr:col>35</xdr:col>
      <xdr:colOff>523369</xdr:colOff>
      <xdr:row>52</xdr:row>
      <xdr:rowOff>100439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8C72992-30C3-9C10-9992-2DEFF88F3C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532" y="75389"/>
          <a:ext cx="21942712" cy="9311925"/>
        </a:xfrm>
        <a:prstGeom prst="rect">
          <a:avLst/>
        </a:prstGeom>
      </xdr:spPr>
    </xdr:pic>
    <xdr:clientData/>
  </xdr:twoCellAnchor>
  <xdr:twoCellAnchor editAs="oneCell">
    <xdr:from>
      <xdr:col>0</xdr:col>
      <xdr:colOff>309563</xdr:colOff>
      <xdr:row>53</xdr:row>
      <xdr:rowOff>129454</xdr:rowOff>
    </xdr:from>
    <xdr:to>
      <xdr:col>34</xdr:col>
      <xdr:colOff>174034</xdr:colOff>
      <xdr:row>116</xdr:row>
      <xdr:rowOff>164630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3155566A-1322-943D-30F9-1B985EE273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9563" y="9594923"/>
          <a:ext cx="20724221" cy="11286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M18" sqref="M1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11</v>
      </c>
      <c r="C3" s="27">
        <v>100000</v>
      </c>
    </row>
    <row r="4" spans="1:18" x14ac:dyDescent="0.4">
      <c r="A4" s="1" t="s">
        <v>12</v>
      </c>
      <c r="C4" s="27" t="s">
        <v>14</v>
      </c>
    </row>
    <row r="5" spans="1:18" ht="19.5" thickBot="1" x14ac:dyDescent="0.45">
      <c r="A5" s="1" t="s">
        <v>13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80" t="s">
        <v>3</v>
      </c>
      <c r="H6" s="81"/>
      <c r="I6" s="87"/>
      <c r="J6" s="80" t="s">
        <v>24</v>
      </c>
      <c r="K6" s="81"/>
      <c r="L6" s="87"/>
      <c r="M6" s="80" t="s">
        <v>25</v>
      </c>
      <c r="N6" s="81"/>
      <c r="O6" s="87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10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4" t="s">
        <v>24</v>
      </c>
      <c r="K8" s="85"/>
      <c r="L8" s="86"/>
      <c r="M8" s="84"/>
      <c r="N8" s="85"/>
      <c r="O8" s="86"/>
    </row>
    <row r="9" spans="1:18" x14ac:dyDescent="0.4">
      <c r="A9" s="7">
        <v>1</v>
      </c>
      <c r="B9" s="21">
        <v>43832</v>
      </c>
      <c r="C9" s="47">
        <v>2</v>
      </c>
      <c r="D9" s="51">
        <v>1.27</v>
      </c>
      <c r="E9" s="52">
        <v>1.5</v>
      </c>
      <c r="F9" s="94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>
        <v>43833</v>
      </c>
      <c r="C10" s="44">
        <v>1</v>
      </c>
      <c r="D10" s="53">
        <v>1.27</v>
      </c>
      <c r="E10" s="54">
        <v>1.5</v>
      </c>
      <c r="F10" s="55">
        <v>2</v>
      </c>
      <c r="G10" s="20">
        <f t="shared" ref="G10:G42" si="2">IF(D10="","",G9+M10)</f>
        <v>107765.16099999999</v>
      </c>
      <c r="H10" s="20">
        <f t="shared" ref="H10:H42" si="3">IF(E10="","",H9+N10)</f>
        <v>109202.5</v>
      </c>
      <c r="I10" s="20">
        <f t="shared" ref="I10:I42" si="4">IF(F10="","",I9+O10)</f>
        <v>112360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4702.5</v>
      </c>
      <c r="O10" s="43">
        <f t="shared" ref="O10:O12" si="10">IF(F10="","",L10*F10)</f>
        <v>6360</v>
      </c>
      <c r="P10" s="20"/>
      <c r="Q10" s="20"/>
      <c r="R10" s="20"/>
    </row>
    <row r="11" spans="1:18" x14ac:dyDescent="0.4">
      <c r="A11" s="7">
        <v>3</v>
      </c>
      <c r="B11" s="4">
        <v>43837</v>
      </c>
      <c r="C11" s="44">
        <v>2</v>
      </c>
      <c r="D11" s="53">
        <v>1.27</v>
      </c>
      <c r="E11" s="54">
        <v>1.5</v>
      </c>
      <c r="F11" s="73">
        <v>2</v>
      </c>
      <c r="G11" s="20">
        <f t="shared" si="2"/>
        <v>111871.01363409999</v>
      </c>
      <c r="H11" s="20">
        <f t="shared" si="3"/>
        <v>114116.6125</v>
      </c>
      <c r="I11" s="20">
        <f t="shared" si="4"/>
        <v>119101.6</v>
      </c>
      <c r="J11" s="41">
        <f t="shared" si="5"/>
        <v>3232.9548299999997</v>
      </c>
      <c r="K11" s="42">
        <f t="shared" si="6"/>
        <v>3276.0749999999998</v>
      </c>
      <c r="L11" s="43">
        <f t="shared" si="7"/>
        <v>3370.7999999999997</v>
      </c>
      <c r="M11" s="41">
        <f t="shared" si="8"/>
        <v>4105.8526340999997</v>
      </c>
      <c r="N11" s="42">
        <f t="shared" si="9"/>
        <v>4914.1124999999993</v>
      </c>
      <c r="O11" s="43">
        <f t="shared" si="10"/>
        <v>6741.5999999999995</v>
      </c>
      <c r="P11" s="20" t="s">
        <v>38</v>
      </c>
      <c r="Q11" s="20"/>
      <c r="R11" s="20"/>
    </row>
    <row r="12" spans="1:18" x14ac:dyDescent="0.4">
      <c r="A12" s="7">
        <v>4</v>
      </c>
      <c r="B12" s="4">
        <v>43838</v>
      </c>
      <c r="C12" s="44">
        <v>2</v>
      </c>
      <c r="D12" s="53">
        <v>1.27</v>
      </c>
      <c r="E12" s="54">
        <v>1.5</v>
      </c>
      <c r="F12" s="55">
        <v>-1</v>
      </c>
      <c r="G12" s="20">
        <f t="shared" si="2"/>
        <v>116133.29925355921</v>
      </c>
      <c r="H12" s="20">
        <f t="shared" si="3"/>
        <v>119251.8600625</v>
      </c>
      <c r="I12" s="20">
        <f t="shared" si="4"/>
        <v>115528.55200000001</v>
      </c>
      <c r="J12" s="41">
        <f t="shared" si="5"/>
        <v>3356.1304090229996</v>
      </c>
      <c r="K12" s="42">
        <f t="shared" si="6"/>
        <v>3423.4983750000001</v>
      </c>
      <c r="L12" s="43">
        <f t="shared" si="7"/>
        <v>3573.0480000000002</v>
      </c>
      <c r="M12" s="41">
        <f t="shared" si="8"/>
        <v>4262.2856194592096</v>
      </c>
      <c r="N12" s="42">
        <f t="shared" si="9"/>
        <v>5135.2475625000006</v>
      </c>
      <c r="O12" s="43">
        <f t="shared" si="10"/>
        <v>-3573.0480000000002</v>
      </c>
      <c r="P12" s="20"/>
      <c r="Q12" s="20"/>
      <c r="R12" s="20"/>
    </row>
    <row r="13" spans="1:18" x14ac:dyDescent="0.4">
      <c r="A13" s="7">
        <v>5</v>
      </c>
      <c r="B13" s="4">
        <v>43853</v>
      </c>
      <c r="C13" s="44">
        <v>2</v>
      </c>
      <c r="D13" s="53">
        <v>1.27</v>
      </c>
      <c r="E13" s="54">
        <v>1.5</v>
      </c>
      <c r="F13" s="73">
        <v>2</v>
      </c>
      <c r="G13" s="20">
        <f t="shared" si="2"/>
        <v>120557.97795511982</v>
      </c>
      <c r="H13" s="20">
        <f t="shared" si="3"/>
        <v>124618.19376531249</v>
      </c>
      <c r="I13" s="20">
        <f t="shared" si="4"/>
        <v>122460.26512000001</v>
      </c>
      <c r="J13" s="41">
        <f t="shared" ref="J13:J16" si="11">IF(G12="","",G12*0.03)</f>
        <v>3483.998977606776</v>
      </c>
      <c r="K13" s="42">
        <f t="shared" ref="K13:K58" si="12">IF(H12="","",H12*0.03)</f>
        <v>3577.5558018749998</v>
      </c>
      <c r="L13" s="43">
        <f t="shared" ref="L13:L58" si="13">IF(I12="","",I12*0.03)</f>
        <v>3465.8565600000002</v>
      </c>
      <c r="M13" s="41">
        <f t="shared" ref="M13:M16" si="14">IF(D13="","",J13*D13)</f>
        <v>4424.6787015606051</v>
      </c>
      <c r="N13" s="42">
        <f t="shared" ref="N13:N58" si="15">IF(E13="","",K13*E13)</f>
        <v>5366.3337028124997</v>
      </c>
      <c r="O13" s="43">
        <f t="shared" ref="O13:O58" si="16">IF(F13="","",L13*F13)</f>
        <v>6931.7131200000003</v>
      </c>
      <c r="P13" s="20"/>
      <c r="Q13" s="20"/>
      <c r="R13" s="20"/>
    </row>
    <row r="14" spans="1:18" x14ac:dyDescent="0.4">
      <c r="A14" s="7">
        <v>6</v>
      </c>
      <c r="B14" s="4">
        <v>43854</v>
      </c>
      <c r="C14" s="44">
        <v>2</v>
      </c>
      <c r="D14" s="53">
        <v>1.27</v>
      </c>
      <c r="E14" s="54">
        <v>1.5</v>
      </c>
      <c r="F14" s="55">
        <v>2</v>
      </c>
      <c r="G14" s="20">
        <f t="shared" si="2"/>
        <v>125151.23691520988</v>
      </c>
      <c r="H14" s="20">
        <f t="shared" si="3"/>
        <v>130226.01248475155</v>
      </c>
      <c r="I14" s="20">
        <f t="shared" si="4"/>
        <v>129807.88102720001</v>
      </c>
      <c r="J14" s="41">
        <f t="shared" si="11"/>
        <v>3616.7393386535941</v>
      </c>
      <c r="K14" s="42">
        <f t="shared" si="12"/>
        <v>3738.5458129593744</v>
      </c>
      <c r="L14" s="43">
        <f t="shared" si="13"/>
        <v>3673.8079536</v>
      </c>
      <c r="M14" s="41">
        <f t="shared" si="14"/>
        <v>4593.2589600900646</v>
      </c>
      <c r="N14" s="42">
        <f t="shared" si="15"/>
        <v>5607.8187194390612</v>
      </c>
      <c r="O14" s="43">
        <f t="shared" si="16"/>
        <v>7347.6159072</v>
      </c>
      <c r="P14" s="20"/>
      <c r="Q14" s="20"/>
      <c r="R14" s="20"/>
    </row>
    <row r="15" spans="1:18" x14ac:dyDescent="0.4">
      <c r="A15" s="7">
        <v>7</v>
      </c>
      <c r="B15" s="4">
        <v>43857</v>
      </c>
      <c r="C15" s="44">
        <v>2</v>
      </c>
      <c r="D15" s="53">
        <v>1.27</v>
      </c>
      <c r="E15" s="54">
        <v>1.5</v>
      </c>
      <c r="F15" s="55">
        <v>2</v>
      </c>
      <c r="G15" s="20">
        <f t="shared" si="2"/>
        <v>129919.49904167937</v>
      </c>
      <c r="H15" s="20">
        <f t="shared" si="3"/>
        <v>136086.18304656536</v>
      </c>
      <c r="I15" s="20">
        <f t="shared" si="4"/>
        <v>137596.353888832</v>
      </c>
      <c r="J15" s="41">
        <f t="shared" si="11"/>
        <v>3754.5371074562963</v>
      </c>
      <c r="K15" s="42">
        <f t="shared" si="12"/>
        <v>3906.7803745425463</v>
      </c>
      <c r="L15" s="43">
        <f t="shared" si="13"/>
        <v>3894.2364308160004</v>
      </c>
      <c r="M15" s="41">
        <f t="shared" si="14"/>
        <v>4768.2621264694963</v>
      </c>
      <c r="N15" s="42">
        <f t="shared" si="15"/>
        <v>5860.1705618138194</v>
      </c>
      <c r="O15" s="43">
        <f t="shared" si="16"/>
        <v>7788.4728616320008</v>
      </c>
      <c r="P15" s="20"/>
      <c r="Q15" s="20"/>
      <c r="R15" s="20"/>
    </row>
    <row r="16" spans="1:18" x14ac:dyDescent="0.4">
      <c r="A16" s="7">
        <v>8</v>
      </c>
      <c r="B16" s="4">
        <v>43910</v>
      </c>
      <c r="C16" s="44">
        <v>1</v>
      </c>
      <c r="D16" s="53">
        <v>1.27</v>
      </c>
      <c r="E16" s="54">
        <v>1.5</v>
      </c>
      <c r="F16" s="55">
        <v>2</v>
      </c>
      <c r="G16" s="20">
        <f t="shared" si="2"/>
        <v>134869.43195516735</v>
      </c>
      <c r="H16" s="20">
        <f t="shared" si="3"/>
        <v>142210.06128366079</v>
      </c>
      <c r="I16" s="20">
        <f t="shared" si="4"/>
        <v>145852.13512216191</v>
      </c>
      <c r="J16" s="41">
        <f t="shared" si="11"/>
        <v>3897.5849712503809</v>
      </c>
      <c r="K16" s="42">
        <f t="shared" si="12"/>
        <v>4082.5854913969606</v>
      </c>
      <c r="L16" s="43">
        <f t="shared" si="13"/>
        <v>4127.8906166649604</v>
      </c>
      <c r="M16" s="41">
        <f t="shared" si="14"/>
        <v>4949.9329134879836</v>
      </c>
      <c r="N16" s="42">
        <f t="shared" si="15"/>
        <v>6123.8782370954414</v>
      </c>
      <c r="O16" s="43">
        <f t="shared" si="16"/>
        <v>8255.7812333299207</v>
      </c>
      <c r="P16" s="20"/>
      <c r="Q16" s="20"/>
      <c r="R16" s="20"/>
    </row>
    <row r="17" spans="1:19" x14ac:dyDescent="0.4">
      <c r="A17" s="7">
        <v>9</v>
      </c>
      <c r="B17" s="4">
        <v>43896</v>
      </c>
      <c r="C17" s="44">
        <v>1</v>
      </c>
      <c r="D17" s="53">
        <v>1.27</v>
      </c>
      <c r="E17" s="54">
        <v>1.5</v>
      </c>
      <c r="F17" s="55">
        <v>2</v>
      </c>
      <c r="G17" s="20">
        <f>IF(D17="","",G16+N17)</f>
        <v>134869.43195516735</v>
      </c>
      <c r="H17" s="20">
        <f>IF(E17="","",H16+O17)</f>
        <v>142210.06128366079</v>
      </c>
      <c r="I17" s="20">
        <f>IF(F17="","",I16+P17)</f>
        <v>145852.13512216191</v>
      </c>
      <c r="J17" s="41"/>
      <c r="K17" s="41"/>
      <c r="L17" s="42"/>
      <c r="M17" s="43"/>
      <c r="N17" s="41">
        <f>IF(D17="","",K17*D17)</f>
        <v>0</v>
      </c>
      <c r="O17" s="42">
        <f>IF(E17="","",L17*E17)</f>
        <v>0</v>
      </c>
      <c r="P17" s="43">
        <f>IF(F17="","",M17*F17)</f>
        <v>0</v>
      </c>
      <c r="Q17" s="20"/>
      <c r="R17" s="20"/>
      <c r="S17" s="20"/>
    </row>
    <row r="18" spans="1:19" x14ac:dyDescent="0.4">
      <c r="A18" s="7">
        <v>10</v>
      </c>
      <c r="B18" s="4"/>
      <c r="C18" s="44"/>
      <c r="D18" s="53"/>
      <c r="E18" s="54"/>
      <c r="F18" s="55"/>
      <c r="G18" s="20" t="str">
        <f>IF(D18="","",G17+N18)</f>
        <v/>
      </c>
      <c r="H18" s="20" t="str">
        <f>IF(E18="","",H17+O18)</f>
        <v/>
      </c>
      <c r="I18" s="20" t="str">
        <f>IF(F18="","",I17+P18)</f>
        <v/>
      </c>
      <c r="J18" s="41">
        <f>IF(G17="","",G17*0.03)</f>
        <v>4046.0829586550203</v>
      </c>
      <c r="K18" s="42">
        <f>IF(H17="","",H17*0.03)</f>
        <v>4266.3018385098239</v>
      </c>
      <c r="L18" s="43">
        <f>IF(I17="","",I17*0.03)</f>
        <v>4375.5640536648571</v>
      </c>
      <c r="M18" s="41">
        <f>IF(F16="","",F16*0.03)</f>
        <v>0.06</v>
      </c>
      <c r="N18" s="41" t="str">
        <f>IF(D18="","",J18*D18)</f>
        <v/>
      </c>
      <c r="O18" s="42" t="str">
        <f>IF(E18="","",K18*E18)</f>
        <v/>
      </c>
      <c r="P18" s="43" t="str">
        <f>IF(F18="","",L18*F18)</f>
        <v/>
      </c>
      <c r="Q18" s="20"/>
      <c r="R18" s="20"/>
      <c r="S18" s="20"/>
    </row>
    <row r="19" spans="1:19" x14ac:dyDescent="0.4">
      <c r="A19" s="7">
        <v>11</v>
      </c>
      <c r="B19" s="4"/>
      <c r="C19" s="44"/>
      <c r="D19" s="53"/>
      <c r="E19" s="54"/>
      <c r="F19" s="55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>
        <f>IF(F17="","",F17*0.03)</f>
        <v>0.06</v>
      </c>
      <c r="K19" s="42" t="str">
        <f t="shared" si="12"/>
        <v/>
      </c>
      <c r="L19" s="43" t="str">
        <f t="shared" si="13"/>
        <v/>
      </c>
      <c r="M19" s="41" t="str">
        <f>IF(D19="","",J20*D19)</f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9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/>
      <c r="K20" s="42" t="str">
        <f t="shared" si="12"/>
        <v/>
      </c>
      <c r="L20" s="43" t="str">
        <f t="shared" si="13"/>
        <v/>
      </c>
      <c r="M20" s="41" t="str">
        <f>IF(D20="","",J21*D20)</f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9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>IF(G19="","",G19*0.03)</f>
        <v/>
      </c>
      <c r="K21" s="42" t="str">
        <f t="shared" si="12"/>
        <v/>
      </c>
      <c r="L21" s="43" t="str">
        <f t="shared" si="13"/>
        <v/>
      </c>
      <c r="M21" s="41" t="str">
        <f>IF(D21="","",J22*D21)</f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9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>IF(G20="","",G20*0.03)</f>
        <v/>
      </c>
      <c r="K22" s="42" t="str">
        <f t="shared" si="12"/>
        <v/>
      </c>
      <c r="L22" s="43" t="str">
        <f t="shared" si="13"/>
        <v/>
      </c>
      <c r="M22" s="41" t="str">
        <f>IF(D22="","",J23*D22)</f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9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>IF(G21="","",G21*0.03)</f>
        <v/>
      </c>
      <c r="K23" s="42" t="str">
        <f t="shared" si="12"/>
        <v/>
      </c>
      <c r="L23" s="43" t="str">
        <f t="shared" si="13"/>
        <v/>
      </c>
      <c r="M23" s="41" t="str">
        <f>IF(D23="","",J24*D23)</f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9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>IF(G22="","",G22*0.03)</f>
        <v/>
      </c>
      <c r="K24" s="42" t="str">
        <f t="shared" si="12"/>
        <v/>
      </c>
      <c r="L24" s="43" t="str">
        <f t="shared" si="13"/>
        <v/>
      </c>
      <c r="M24" s="41" t="str">
        <f>IF(D24="","",J25*D24)</f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9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>IF(G23="","",G23*0.03)</f>
        <v/>
      </c>
      <c r="K25" s="42" t="str">
        <f t="shared" si="12"/>
        <v/>
      </c>
      <c r="L25" s="43" t="str">
        <f t="shared" si="13"/>
        <v/>
      </c>
      <c r="M25" s="41" t="str">
        <f>IF(D25="","",J26*D25)</f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9" x14ac:dyDescent="0.4">
      <c r="A26" s="7">
        <v>18</v>
      </c>
      <c r="B26" s="4"/>
      <c r="C26" s="44"/>
      <c r="D26" s="53"/>
      <c r="E26" s="54"/>
      <c r="F26" s="55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>IF(G24="","",G24*0.03)</f>
        <v/>
      </c>
      <c r="K26" s="42" t="str">
        <f t="shared" si="12"/>
        <v/>
      </c>
      <c r="L26" s="43" t="str">
        <f t="shared" si="13"/>
        <v/>
      </c>
      <c r="M26" s="41" t="str">
        <f>IF(D26="","",J27*D26)</f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9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>IF(G25="","",G25*0.03)</f>
        <v/>
      </c>
      <c r="K27" s="42" t="str">
        <f t="shared" si="12"/>
        <v/>
      </c>
      <c r="L27" s="43" t="str">
        <f t="shared" si="13"/>
        <v/>
      </c>
      <c r="M27" s="41" t="str">
        <f>IF(D27="","",J28*D27)</f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9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>IF(G26="","",G26*0.03)</f>
        <v/>
      </c>
      <c r="K28" s="42" t="str">
        <f t="shared" si="12"/>
        <v/>
      </c>
      <c r="L28" s="43" t="str">
        <f t="shared" si="13"/>
        <v/>
      </c>
      <c r="M28" s="41" t="str">
        <f>IF(D28="","",J29*D28)</f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9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>IF(G27="","",G27*0.03)</f>
        <v/>
      </c>
      <c r="K29" s="42" t="str">
        <f t="shared" si="12"/>
        <v/>
      </c>
      <c r="L29" s="43" t="str">
        <f t="shared" si="13"/>
        <v/>
      </c>
      <c r="M29" s="41" t="str">
        <f>IF(D29="","",J30*D29)</f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9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>IF(G28="","",G28*0.03)</f>
        <v/>
      </c>
      <c r="K30" s="42" t="str">
        <f t="shared" si="12"/>
        <v/>
      </c>
      <c r="L30" s="43" t="str">
        <f t="shared" si="13"/>
        <v/>
      </c>
      <c r="M30" s="41" t="str">
        <f>IF(D30="","",J31*D30)</f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9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>IF(G29="","",G29*0.03)</f>
        <v/>
      </c>
      <c r="K31" s="42" t="str">
        <f t="shared" si="12"/>
        <v/>
      </c>
      <c r="L31" s="43" t="str">
        <f t="shared" si="13"/>
        <v/>
      </c>
      <c r="M31" s="41" t="str">
        <f>IF(D31="","",J32*D31)</f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9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>IF(G30="","",G30*0.03)</f>
        <v/>
      </c>
      <c r="K32" s="42" t="str">
        <f t="shared" si="12"/>
        <v/>
      </c>
      <c r="L32" s="43" t="str">
        <f t="shared" si="13"/>
        <v/>
      </c>
      <c r="M32" s="41" t="str">
        <f>IF(D32="","",J33*D32)</f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>IF(G31="","",G31*0.03)</f>
        <v/>
      </c>
      <c r="K33" s="42" t="str">
        <f t="shared" si="12"/>
        <v/>
      </c>
      <c r="L33" s="43" t="str">
        <f t="shared" si="13"/>
        <v/>
      </c>
      <c r="M33" s="41" t="str">
        <f>IF(D33="","",J34*D33)</f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>IF(G32="","",G32*0.03)</f>
        <v/>
      </c>
      <c r="K34" s="42" t="str">
        <f t="shared" si="12"/>
        <v/>
      </c>
      <c r="L34" s="43" t="str">
        <f t="shared" si="13"/>
        <v/>
      </c>
      <c r="M34" s="41" t="str">
        <f>IF(D34="","",J35*D34)</f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>IF(G33="","",G33*0.03)</f>
        <v/>
      </c>
      <c r="K35" s="42" t="str">
        <f t="shared" si="12"/>
        <v/>
      </c>
      <c r="L35" s="43" t="str">
        <f t="shared" si="13"/>
        <v/>
      </c>
      <c r="M35" s="41" t="str">
        <f>IF(D35="","",J36*D35)</f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>IF(G34="","",G34*0.03)</f>
        <v/>
      </c>
      <c r="K36" s="42" t="str">
        <f t="shared" si="12"/>
        <v/>
      </c>
      <c r="L36" s="43" t="str">
        <f t="shared" si="13"/>
        <v/>
      </c>
      <c r="M36" s="41" t="str">
        <f>IF(D36="","",J37*D36)</f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>IF(G35="","",G35*0.03)</f>
        <v/>
      </c>
      <c r="K37" s="42" t="str">
        <f t="shared" si="12"/>
        <v/>
      </c>
      <c r="L37" s="43" t="str">
        <f t="shared" si="13"/>
        <v/>
      </c>
      <c r="M37" s="41" t="str">
        <f>IF(D37="","",J38*D37)</f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>IF(G36="","",G36*0.03)</f>
        <v/>
      </c>
      <c r="K38" s="42" t="str">
        <f t="shared" si="12"/>
        <v/>
      </c>
      <c r="L38" s="43" t="str">
        <f t="shared" si="13"/>
        <v/>
      </c>
      <c r="M38" s="41" t="str">
        <f>IF(D38="","",J39*D38)</f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>IF(G37="","",G37*0.03)</f>
        <v/>
      </c>
      <c r="K39" s="42" t="str">
        <f t="shared" si="12"/>
        <v/>
      </c>
      <c r="L39" s="43" t="str">
        <f t="shared" si="13"/>
        <v/>
      </c>
      <c r="M39" s="41" t="str">
        <f>IF(D39="","",J40*D39)</f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>IF(G38="","",G38*0.03)</f>
        <v/>
      </c>
      <c r="K40" s="42" t="str">
        <f t="shared" si="12"/>
        <v/>
      </c>
      <c r="L40" s="43" t="str">
        <f t="shared" si="13"/>
        <v/>
      </c>
      <c r="M40" s="41" t="str">
        <f>IF(D40="","",J41*D40)</f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>IF(G39="","",G39*0.03)</f>
        <v/>
      </c>
      <c r="K41" s="42" t="str">
        <f t="shared" si="12"/>
        <v/>
      </c>
      <c r="L41" s="43" t="str">
        <f t="shared" si="13"/>
        <v/>
      </c>
      <c r="M41" s="41" t="str">
        <f>IF(D41="","",J42*D41)</f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>IF(G40="","",G40*0.03)</f>
        <v/>
      </c>
      <c r="K42" s="42" t="str">
        <f t="shared" si="12"/>
        <v/>
      </c>
      <c r="L42" s="43" t="str">
        <f t="shared" si="13"/>
        <v/>
      </c>
      <c r="M42" s="41" t="str">
        <f>IF(D42="","",J43*D42)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>IF(G41="","",G41*0.03)</f>
        <v/>
      </c>
      <c r="K43" s="42" t="str">
        <f t="shared" si="12"/>
        <v/>
      </c>
      <c r="L43" s="43" t="str">
        <f t="shared" si="13"/>
        <v/>
      </c>
      <c r="M43" s="41" t="str">
        <f>IF(D43="","",J44*D43)</f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IF(G42="","",G42*0.03)</f>
        <v/>
      </c>
      <c r="K44" s="42" t="str">
        <f t="shared" si="12"/>
        <v/>
      </c>
      <c r="L44" s="43" t="str">
        <f t="shared" si="13"/>
        <v/>
      </c>
      <c r="M44" s="41" t="str">
        <f>IF(D44="","",J45*D44)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>IF(G43="","",G43*0.03)</f>
        <v/>
      </c>
      <c r="K45" s="42" t="str">
        <f t="shared" si="12"/>
        <v/>
      </c>
      <c r="L45" s="43" t="str">
        <f t="shared" si="13"/>
        <v/>
      </c>
      <c r="M45" s="41" t="str">
        <f>IF(D45="","",J46*D45)</f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>IF(G44="","",G44*0.03)</f>
        <v/>
      </c>
      <c r="K46" s="42" t="str">
        <f t="shared" si="12"/>
        <v/>
      </c>
      <c r="L46" s="43" t="str">
        <f t="shared" si="13"/>
        <v/>
      </c>
      <c r="M46" s="41" t="str">
        <f>IF(D46="","",J47*D46)</f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>IF(G45="","",G45*0.03)</f>
        <v/>
      </c>
      <c r="K47" s="42" t="str">
        <f t="shared" si="12"/>
        <v/>
      </c>
      <c r="L47" s="43" t="str">
        <f t="shared" si="13"/>
        <v/>
      </c>
      <c r="M47" s="41" t="str">
        <f>IF(D47="","",J48*D47)</f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>IF(G46="","",G46*0.03)</f>
        <v/>
      </c>
      <c r="K48" s="42" t="str">
        <f t="shared" si="12"/>
        <v/>
      </c>
      <c r="L48" s="43" t="str">
        <f t="shared" si="13"/>
        <v/>
      </c>
      <c r="M48" s="41" t="str">
        <f>IF(D48="","",J49*D48)</f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>IF(G47="","",G47*0.03)</f>
        <v/>
      </c>
      <c r="K49" s="42" t="str">
        <f t="shared" si="12"/>
        <v/>
      </c>
      <c r="L49" s="43" t="str">
        <f t="shared" si="13"/>
        <v/>
      </c>
      <c r="M49" s="41" t="str">
        <f>IF(D49="","",J50*D49)</f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>IF(G48="","",G48*0.03)</f>
        <v/>
      </c>
      <c r="K50" s="42" t="str">
        <f t="shared" si="12"/>
        <v/>
      </c>
      <c r="L50" s="43" t="str">
        <f t="shared" si="13"/>
        <v/>
      </c>
      <c r="M50" s="41" t="str">
        <f>IF(D50="","",J51*D50)</f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>IF(G49="","",G49*0.03)</f>
        <v/>
      </c>
      <c r="K51" s="42" t="str">
        <f t="shared" si="12"/>
        <v/>
      </c>
      <c r="L51" s="43" t="str">
        <f t="shared" si="13"/>
        <v/>
      </c>
      <c r="M51" s="41" t="str">
        <f>IF(D51="","",J52*D51)</f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>IF(G50="","",G50*0.03)</f>
        <v/>
      </c>
      <c r="K52" s="42" t="str">
        <f t="shared" si="12"/>
        <v/>
      </c>
      <c r="L52" s="43" t="str">
        <f t="shared" si="13"/>
        <v/>
      </c>
      <c r="M52" s="41" t="str">
        <f>IF(D52="","",J53*D52)</f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>IF(G51="","",G51*0.03)</f>
        <v/>
      </c>
      <c r="K53" s="42" t="str">
        <f t="shared" si="12"/>
        <v/>
      </c>
      <c r="L53" s="43" t="str">
        <f t="shared" si="13"/>
        <v/>
      </c>
      <c r="M53" s="41" t="str">
        <f>IF(D53="","",J54*D53)</f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>IF(G52="","",G52*0.03)</f>
        <v/>
      </c>
      <c r="K54" s="42" t="str">
        <f t="shared" si="12"/>
        <v/>
      </c>
      <c r="L54" s="43" t="str">
        <f t="shared" si="13"/>
        <v/>
      </c>
      <c r="M54" s="41" t="str">
        <f>IF(D54="","",J55*D54)</f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>IF(G53="","",G53*0.03)</f>
        <v/>
      </c>
      <c r="K55" s="42" t="str">
        <f t="shared" si="12"/>
        <v/>
      </c>
      <c r="L55" s="43" t="str">
        <f t="shared" si="13"/>
        <v/>
      </c>
      <c r="M55" s="41" t="str">
        <f>IF(D55="","",J56*D55)</f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>IF(G54="","",G54*0.03)</f>
        <v/>
      </c>
      <c r="K56" s="42" t="str">
        <f t="shared" si="12"/>
        <v/>
      </c>
      <c r="L56" s="43" t="str">
        <f t="shared" si="13"/>
        <v/>
      </c>
      <c r="M56" s="41" t="str">
        <f>IF(D56="","",J57*D56)</f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>IF(G55="","",G55*0.03)</f>
        <v/>
      </c>
      <c r="K57" s="42" t="str">
        <f t="shared" si="12"/>
        <v/>
      </c>
      <c r="L57" s="43" t="str">
        <f t="shared" si="13"/>
        <v/>
      </c>
      <c r="M57" s="41" t="str">
        <f>IF(D57="","",J58*D57)</f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>IF(G56="","",G56*0.03)</f>
        <v/>
      </c>
      <c r="K58" s="42" t="str">
        <f t="shared" si="12"/>
        <v/>
      </c>
      <c r="L58" s="43" t="str">
        <f t="shared" si="13"/>
        <v/>
      </c>
      <c r="M58" s="41" t="str">
        <f>IF(D58="","",J59*D58)</f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8" t="s">
        <v>5</v>
      </c>
      <c r="C59" s="89"/>
      <c r="D59" s="1">
        <f>COUNTIF(D9:D58,1.27)</f>
        <v>9</v>
      </c>
      <c r="E59" s="1">
        <f>COUNTIF(E9:E58,1.5)</f>
        <v>9</v>
      </c>
      <c r="F59" s="6">
        <f>COUNTIF(F9:F58,2)</f>
        <v>8</v>
      </c>
      <c r="G59" s="65">
        <f>M59+G8</f>
        <v>134869.49195516735</v>
      </c>
      <c r="H59" s="18">
        <f>N59+H8</f>
        <v>142210.06128366082</v>
      </c>
      <c r="I59" s="19">
        <f>O59+I8</f>
        <v>145852.13512216191</v>
      </c>
      <c r="J59" s="41" t="str">
        <f>IF(G57="","",G57*0.03)</f>
        <v/>
      </c>
      <c r="K59" s="63">
        <f>B58-B9</f>
        <v>-43832</v>
      </c>
      <c r="L59" s="64" t="s">
        <v>33</v>
      </c>
      <c r="M59" s="77">
        <f>SUM(M9:M58)</f>
        <v>34869.491955167359</v>
      </c>
      <c r="N59" s="78">
        <f>SUM(N9:N58)</f>
        <v>42210.061283660827</v>
      </c>
      <c r="O59" s="79">
        <f>SUM(O9:O58)</f>
        <v>45852.135122161919</v>
      </c>
    </row>
    <row r="60" spans="1:15" ht="19.5" thickBot="1" x14ac:dyDescent="0.45">
      <c r="A60" s="7"/>
      <c r="B60" s="82" t="s">
        <v>6</v>
      </c>
      <c r="C60" s="83"/>
      <c r="D60" s="1">
        <f>COUNTIF(D9:D58,-1)</f>
        <v>0</v>
      </c>
      <c r="E60" s="1">
        <f>COUNTIF(E9:E58,-1)</f>
        <v>0</v>
      </c>
      <c r="F60" s="6">
        <f>COUNTIF(F9:F58,-1)</f>
        <v>1</v>
      </c>
      <c r="G60" s="80" t="s">
        <v>31</v>
      </c>
      <c r="H60" s="81"/>
      <c r="I60" s="87"/>
      <c r="J60" s="62" t="s">
        <v>32</v>
      </c>
      <c r="K60" s="75"/>
      <c r="L60" s="76"/>
      <c r="M60" s="7"/>
      <c r="O60" s="3"/>
    </row>
    <row r="61" spans="1:15" ht="19.5" thickBot="1" x14ac:dyDescent="0.45">
      <c r="A61" s="7"/>
      <c r="B61" s="82" t="s">
        <v>36</v>
      </c>
      <c r="C61" s="83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1.3486949195516735</v>
      </c>
      <c r="H61" s="70">
        <f t="shared" ref="H61" si="21">H59/H8</f>
        <v>1.4221006128366083</v>
      </c>
      <c r="I61" s="71">
        <f>I59/I8</f>
        <v>1.4585213512216191</v>
      </c>
      <c r="J61" s="74" t="s">
        <v>34</v>
      </c>
      <c r="K61" s="60">
        <f>(H61-100%)*30/K59</f>
        <v>-2.8889894107269226E-4</v>
      </c>
      <c r="L61" s="61">
        <f>(I61-100%)*30/K59</f>
        <v>-3.1382644042363052E-4</v>
      </c>
      <c r="M61" s="8"/>
      <c r="N61" s="2"/>
      <c r="O61" s="9"/>
    </row>
    <row r="62" spans="1:15" ht="19.5" thickBot="1" x14ac:dyDescent="0.45">
      <c r="B62" s="80" t="s">
        <v>4</v>
      </c>
      <c r="C62" s="81"/>
      <c r="D62" s="72">
        <f t="shared" ref="D62:E62" si="22">D59/(D59+D60+D61)</f>
        <v>1</v>
      </c>
      <c r="E62" s="67">
        <f t="shared" si="22"/>
        <v>1</v>
      </c>
      <c r="F62" s="68">
        <f>F59/(F59+F60+F61)</f>
        <v>0.88888888888888884</v>
      </c>
      <c r="J62" s="60">
        <f>(G61-100%)*30/K59</f>
        <v>-2.386577748346004E-4</v>
      </c>
    </row>
    <row r="64" spans="1:15" x14ac:dyDescent="0.4">
      <c r="D64" s="66"/>
      <c r="E64" s="66"/>
      <c r="F64" s="66"/>
    </row>
  </sheetData>
  <mergeCells count="10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64" zoomScale="80" zoomScaleNormal="80" workbookViewId="0">
      <selection activeCell="Q75" sqref="Q75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90"/>
      <c r="B2" s="91"/>
      <c r="C2" s="91"/>
      <c r="D2" s="91"/>
      <c r="E2" s="91"/>
      <c r="F2" s="91"/>
      <c r="G2" s="91"/>
      <c r="H2" s="91"/>
      <c r="I2" s="91"/>
      <c r="J2" s="91"/>
    </row>
    <row r="3" spans="1:10" x14ac:dyDescent="0.4">
      <c r="A3" s="91"/>
      <c r="B3" s="91"/>
      <c r="C3" s="91"/>
      <c r="D3" s="91"/>
      <c r="E3" s="91"/>
      <c r="F3" s="91"/>
      <c r="G3" s="91"/>
      <c r="H3" s="91"/>
      <c r="I3" s="91"/>
      <c r="J3" s="91"/>
    </row>
    <row r="4" spans="1:10" x14ac:dyDescent="0.4">
      <c r="A4" s="91"/>
      <c r="B4" s="91"/>
      <c r="C4" s="91"/>
      <c r="D4" s="91"/>
      <c r="E4" s="91"/>
      <c r="F4" s="91"/>
      <c r="G4" s="91"/>
      <c r="H4" s="91"/>
      <c r="I4" s="91"/>
      <c r="J4" s="91"/>
    </row>
    <row r="5" spans="1:10" x14ac:dyDescent="0.4">
      <c r="A5" s="91"/>
      <c r="B5" s="91"/>
      <c r="C5" s="91"/>
      <c r="D5" s="91"/>
      <c r="E5" s="91"/>
      <c r="F5" s="91"/>
      <c r="G5" s="91"/>
      <c r="H5" s="91"/>
      <c r="I5" s="91"/>
      <c r="J5" s="91"/>
    </row>
    <row r="6" spans="1:10" x14ac:dyDescent="0.4">
      <c r="A6" s="91"/>
      <c r="B6" s="91"/>
      <c r="C6" s="91"/>
      <c r="D6" s="91"/>
      <c r="E6" s="91"/>
      <c r="F6" s="91"/>
      <c r="G6" s="91"/>
      <c r="H6" s="91"/>
      <c r="I6" s="91"/>
      <c r="J6" s="91"/>
    </row>
    <row r="7" spans="1:10" x14ac:dyDescent="0.4">
      <c r="A7" s="91"/>
      <c r="B7" s="91"/>
      <c r="C7" s="91"/>
      <c r="D7" s="91"/>
      <c r="E7" s="91"/>
      <c r="F7" s="91"/>
      <c r="G7" s="91"/>
      <c r="H7" s="91"/>
      <c r="I7" s="91"/>
      <c r="J7" s="91"/>
    </row>
    <row r="8" spans="1:10" x14ac:dyDescent="0.4">
      <c r="A8" s="91"/>
      <c r="B8" s="91"/>
      <c r="C8" s="91"/>
      <c r="D8" s="91"/>
      <c r="E8" s="91"/>
      <c r="F8" s="91"/>
      <c r="G8" s="91"/>
      <c r="H8" s="91"/>
      <c r="I8" s="91"/>
      <c r="J8" s="91"/>
    </row>
    <row r="9" spans="1:10" x14ac:dyDescent="0.4">
      <c r="A9" s="91"/>
      <c r="B9" s="91"/>
      <c r="C9" s="91"/>
      <c r="D9" s="91"/>
      <c r="E9" s="91"/>
      <c r="F9" s="91"/>
      <c r="G9" s="91"/>
      <c r="H9" s="91"/>
      <c r="I9" s="91"/>
      <c r="J9" s="91"/>
    </row>
    <row r="11" spans="1:10" x14ac:dyDescent="0.4">
      <c r="A11" s="49" t="s">
        <v>28</v>
      </c>
    </row>
    <row r="12" spans="1:10" x14ac:dyDescent="0.4">
      <c r="A12" s="92"/>
      <c r="B12" s="93"/>
      <c r="C12" s="93"/>
      <c r="D12" s="93"/>
      <c r="E12" s="93"/>
      <c r="F12" s="93"/>
      <c r="G12" s="93"/>
      <c r="H12" s="93"/>
      <c r="I12" s="93"/>
      <c r="J12" s="93"/>
    </row>
    <row r="13" spans="1:10" x14ac:dyDescent="0.4">
      <c r="A13" s="93"/>
      <c r="B13" s="93"/>
      <c r="C13" s="93"/>
      <c r="D13" s="93"/>
      <c r="E13" s="93"/>
      <c r="F13" s="93"/>
      <c r="G13" s="93"/>
      <c r="H13" s="93"/>
      <c r="I13" s="93"/>
      <c r="J13" s="93"/>
    </row>
    <row r="14" spans="1:10" x14ac:dyDescent="0.4">
      <c r="A14" s="93"/>
      <c r="B14" s="93"/>
      <c r="C14" s="93"/>
      <c r="D14" s="93"/>
      <c r="E14" s="93"/>
      <c r="F14" s="93"/>
      <c r="G14" s="93"/>
      <c r="H14" s="93"/>
      <c r="I14" s="93"/>
      <c r="J14" s="93"/>
    </row>
    <row r="15" spans="1:10" x14ac:dyDescent="0.4">
      <c r="A15" s="93"/>
      <c r="B15" s="93"/>
      <c r="C15" s="93"/>
      <c r="D15" s="93"/>
      <c r="E15" s="93"/>
      <c r="F15" s="93"/>
      <c r="G15" s="93"/>
      <c r="H15" s="93"/>
      <c r="I15" s="93"/>
      <c r="J15" s="93"/>
    </row>
    <row r="16" spans="1:10" x14ac:dyDescent="0.4">
      <c r="A16" s="93"/>
      <c r="B16" s="93"/>
      <c r="C16" s="93"/>
      <c r="D16" s="93"/>
      <c r="E16" s="93"/>
      <c r="F16" s="93"/>
      <c r="G16" s="93"/>
      <c r="H16" s="93"/>
      <c r="I16" s="93"/>
      <c r="J16" s="93"/>
    </row>
    <row r="17" spans="1:10" x14ac:dyDescent="0.4">
      <c r="A17" s="93"/>
      <c r="B17" s="93"/>
      <c r="C17" s="93"/>
      <c r="D17" s="93"/>
      <c r="E17" s="93"/>
      <c r="F17" s="93"/>
      <c r="G17" s="93"/>
      <c r="H17" s="93"/>
      <c r="I17" s="93"/>
      <c r="J17" s="93"/>
    </row>
    <row r="18" spans="1:10" x14ac:dyDescent="0.4">
      <c r="A18" s="93"/>
      <c r="B18" s="93"/>
      <c r="C18" s="93"/>
      <c r="D18" s="93"/>
      <c r="E18" s="93"/>
      <c r="F18" s="93"/>
      <c r="G18" s="93"/>
      <c r="H18" s="93"/>
      <c r="I18" s="93"/>
      <c r="J18" s="93"/>
    </row>
    <row r="19" spans="1:10" x14ac:dyDescent="0.4">
      <c r="A19" s="93"/>
      <c r="B19" s="93"/>
      <c r="C19" s="93"/>
      <c r="D19" s="93"/>
      <c r="E19" s="93"/>
      <c r="F19" s="93"/>
      <c r="G19" s="93"/>
      <c r="H19" s="93"/>
      <c r="I19" s="93"/>
      <c r="J19" s="93"/>
    </row>
    <row r="21" spans="1:10" x14ac:dyDescent="0.4">
      <c r="A21" s="49" t="s">
        <v>29</v>
      </c>
    </row>
    <row r="22" spans="1:10" x14ac:dyDescent="0.4">
      <c r="A22" s="92"/>
      <c r="B22" s="92"/>
      <c r="C22" s="92"/>
      <c r="D22" s="92"/>
      <c r="E22" s="92"/>
      <c r="F22" s="92"/>
      <c r="G22" s="92"/>
      <c r="H22" s="92"/>
      <c r="I22" s="92"/>
      <c r="J22" s="92"/>
    </row>
    <row r="23" spans="1:10" x14ac:dyDescent="0.4">
      <c r="A23" s="92"/>
      <c r="B23" s="92"/>
      <c r="C23" s="92"/>
      <c r="D23" s="92"/>
      <c r="E23" s="92"/>
      <c r="F23" s="92"/>
      <c r="G23" s="92"/>
      <c r="H23" s="92"/>
      <c r="I23" s="92"/>
      <c r="J23" s="92"/>
    </row>
    <row r="24" spans="1:10" x14ac:dyDescent="0.4">
      <c r="A24" s="92"/>
      <c r="B24" s="92"/>
      <c r="C24" s="92"/>
      <c r="D24" s="92"/>
      <c r="E24" s="92"/>
      <c r="F24" s="92"/>
      <c r="G24" s="92"/>
      <c r="H24" s="92"/>
      <c r="I24" s="92"/>
      <c r="J24" s="92"/>
    </row>
    <row r="25" spans="1:10" x14ac:dyDescent="0.4">
      <c r="A25" s="92"/>
      <c r="B25" s="92"/>
      <c r="C25" s="92"/>
      <c r="D25" s="92"/>
      <c r="E25" s="92"/>
      <c r="F25" s="92"/>
      <c r="G25" s="92"/>
      <c r="H25" s="92"/>
      <c r="I25" s="92"/>
      <c r="J25" s="92"/>
    </row>
    <row r="26" spans="1:10" x14ac:dyDescent="0.4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x14ac:dyDescent="0.4">
      <c r="A27" s="92"/>
      <c r="B27" s="92"/>
      <c r="C27" s="92"/>
      <c r="D27" s="92"/>
      <c r="E27" s="92"/>
      <c r="F27" s="92"/>
      <c r="G27" s="92"/>
      <c r="H27" s="92"/>
      <c r="I27" s="92"/>
      <c r="J27" s="92"/>
    </row>
    <row r="28" spans="1:10" x14ac:dyDescent="0.4">
      <c r="A28" s="92"/>
      <c r="B28" s="92"/>
      <c r="C28" s="92"/>
      <c r="D28" s="92"/>
      <c r="E28" s="92"/>
      <c r="F28" s="92"/>
      <c r="G28" s="92"/>
      <c r="H28" s="92"/>
      <c r="I28" s="92"/>
      <c r="J28" s="92"/>
    </row>
    <row r="29" spans="1:10" x14ac:dyDescent="0.4">
      <c r="A29" s="92"/>
      <c r="B29" s="92"/>
      <c r="C29" s="92"/>
      <c r="D29" s="92"/>
      <c r="E29" s="92"/>
      <c r="F29" s="92"/>
      <c r="G29" s="92"/>
      <c r="H29" s="92"/>
      <c r="I29" s="92"/>
      <c r="J29" s="92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15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16</v>
      </c>
      <c r="B3" s="33" t="s">
        <v>17</v>
      </c>
      <c r="C3" s="33" t="s">
        <v>18</v>
      </c>
      <c r="D3" s="34" t="s">
        <v>19</v>
      </c>
      <c r="E3" s="33" t="s">
        <v>20</v>
      </c>
      <c r="F3" s="34" t="s">
        <v>19</v>
      </c>
      <c r="G3" s="33" t="s">
        <v>21</v>
      </c>
      <c r="H3" s="34" t="s">
        <v>19</v>
      </c>
    </row>
    <row r="4" spans="1:8" x14ac:dyDescent="0.4">
      <c r="A4" s="35" t="s">
        <v>22</v>
      </c>
      <c r="B4" s="35" t="s">
        <v>23</v>
      </c>
      <c r="C4" s="35"/>
      <c r="D4" s="36"/>
      <c r="E4" s="35"/>
      <c r="F4" s="36"/>
      <c r="G4" s="35"/>
      <c r="H4" s="36"/>
    </row>
    <row r="5" spans="1:8" x14ac:dyDescent="0.4">
      <c r="A5" s="35" t="s">
        <v>22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22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22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22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22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22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22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幸仁 遠藤</cp:lastModifiedBy>
  <dcterms:created xsi:type="dcterms:W3CDTF">2020-09-18T03:10:57Z</dcterms:created>
  <dcterms:modified xsi:type="dcterms:W3CDTF">2023-11-15T16:52:56Z</dcterms:modified>
</cp:coreProperties>
</file>