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847C8665-4962-4209-AB24-3A1658E4332D}" xr6:coauthVersionLast="47" xr6:coauthVersionMax="47" xr10:uidLastSave="{00000000-0000-0000-0000-000000000000}"/>
  <bookViews>
    <workbookView xWindow="24" yWindow="708" windowWidth="22944" windowHeight="11652" activeTab="3" xr2:uid="{00000000-000D-0000-FFFF-FFFF00000000}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9" i="1" l="1"/>
  <c r="D59" i="1"/>
  <c r="D61" i="1" l="1"/>
  <c r="E61" i="1"/>
  <c r="F61" i="1"/>
  <c r="K59" i="1"/>
  <c r="E59" i="1"/>
  <c r="I8" i="1" l="1"/>
  <c r="H8" i="1"/>
  <c r="G8" i="1"/>
  <c r="F60" i="1"/>
  <c r="F62" i="1" s="1"/>
  <c r="E60" i="1"/>
  <c r="E62" i="1" s="1"/>
  <c r="D60" i="1"/>
  <c r="D62" i="1" s="1"/>
  <c r="J9" i="1" l="1"/>
  <c r="M9" i="1" s="1"/>
  <c r="K9" i="1"/>
  <c r="N9" i="1" s="1"/>
  <c r="L9" i="1"/>
  <c r="O9" i="1" s="1"/>
  <c r="G9" i="1" l="1"/>
  <c r="J10" i="1" s="1"/>
  <c r="M10" i="1" s="1"/>
  <c r="I9" i="1"/>
  <c r="L10" i="1" s="1"/>
  <c r="O10" i="1" s="1"/>
  <c r="H9" i="1"/>
  <c r="K10" i="1" s="1"/>
  <c r="N10" i="1" s="1"/>
  <c r="H10" i="1" s="1"/>
  <c r="G10" i="1" l="1"/>
  <c r="J11" i="1" s="1"/>
  <c r="M11" i="1" s="1"/>
  <c r="I10" i="1"/>
  <c r="L11" i="1" l="1"/>
  <c r="O11" i="1" s="1"/>
  <c r="G11" i="1"/>
  <c r="K11" i="1"/>
  <c r="N11" i="1" s="1"/>
  <c r="H11" i="1" l="1"/>
  <c r="K12" i="1" s="1"/>
  <c r="N12" i="1" s="1"/>
  <c r="H12" i="1" s="1"/>
  <c r="I11" i="1"/>
  <c r="L12" i="1" s="1"/>
  <c r="O12" i="1" s="1"/>
  <c r="I12" i="1" s="1"/>
  <c r="J12" i="1"/>
  <c r="M12" i="1" s="1"/>
  <c r="G12" i="1" l="1"/>
  <c r="L13" i="1"/>
  <c r="O13" i="1" s="1"/>
  <c r="I13" i="1" s="1"/>
  <c r="K13" i="1"/>
  <c r="N13" i="1" s="1"/>
  <c r="L14" i="1" l="1"/>
  <c r="O14" i="1" s="1"/>
  <c r="I14" i="1" s="1"/>
  <c r="J13" i="1"/>
  <c r="M13" i="1" s="1"/>
  <c r="H13" i="1"/>
  <c r="G13" i="1" l="1"/>
  <c r="J14" i="1" s="1"/>
  <c r="M14" i="1" s="1"/>
  <c r="G14" i="1" s="1"/>
  <c r="L15" i="1"/>
  <c r="O15" i="1" s="1"/>
  <c r="I15" i="1" s="1"/>
  <c r="K14" i="1"/>
  <c r="N14" i="1" s="1"/>
  <c r="H14" i="1" l="1"/>
  <c r="K15" i="1" s="1"/>
  <c r="N15" i="1" s="1"/>
  <c r="H15" i="1" s="1"/>
  <c r="L16" i="1"/>
  <c r="O16" i="1" s="1"/>
  <c r="I16" i="1" s="1"/>
  <c r="J15" i="1"/>
  <c r="M15" i="1" s="1"/>
  <c r="G15" i="1" s="1"/>
  <c r="J16" i="1" l="1"/>
  <c r="M16" i="1" s="1"/>
  <c r="G16" i="1" s="1"/>
  <c r="K16" i="1"/>
  <c r="N16" i="1" s="1"/>
  <c r="H16" i="1" s="1"/>
  <c r="L17" i="1"/>
  <c r="O17" i="1" s="1"/>
  <c r="I17" i="1" s="1"/>
  <c r="L18" i="1" l="1"/>
  <c r="O18" i="1" s="1"/>
  <c r="I18" i="1" s="1"/>
  <c r="K17" i="1"/>
  <c r="N17" i="1" s="1"/>
  <c r="H17" i="1" s="1"/>
  <c r="J17" i="1"/>
  <c r="M17" i="1" s="1"/>
  <c r="G17" i="1" s="1"/>
  <c r="J18" i="1" l="1"/>
  <c r="M18" i="1" s="1"/>
  <c r="G18" i="1" s="1"/>
  <c r="K18" i="1"/>
  <c r="N18" i="1" s="1"/>
  <c r="H18" i="1" s="1"/>
  <c r="L19" i="1"/>
  <c r="O19" i="1" s="1"/>
  <c r="I19" i="1" s="1"/>
  <c r="L20" i="1" l="1"/>
  <c r="O20" i="1" s="1"/>
  <c r="I20" i="1" s="1"/>
  <c r="K19" i="1"/>
  <c r="N19" i="1" s="1"/>
  <c r="H19" i="1" s="1"/>
  <c r="J19" i="1"/>
  <c r="M19" i="1" s="1"/>
  <c r="G19" i="1" s="1"/>
  <c r="J20" i="1" l="1"/>
  <c r="M20" i="1" s="1"/>
  <c r="G20" i="1" s="1"/>
  <c r="K20" i="1"/>
  <c r="N20" i="1" s="1"/>
  <c r="H20" i="1" s="1"/>
  <c r="L21" i="1"/>
  <c r="O21" i="1" s="1"/>
  <c r="I21" i="1" s="1"/>
  <c r="L22" i="1" l="1"/>
  <c r="O22" i="1" s="1"/>
  <c r="I22" i="1" s="1"/>
  <c r="K21" i="1"/>
  <c r="N21" i="1" s="1"/>
  <c r="H21" i="1" s="1"/>
  <c r="J21" i="1"/>
  <c r="M21" i="1" s="1"/>
  <c r="G21" i="1" s="1"/>
  <c r="J22" i="1" l="1"/>
  <c r="M22" i="1" s="1"/>
  <c r="G22" i="1" s="1"/>
  <c r="K22" i="1"/>
  <c r="N22" i="1" s="1"/>
  <c r="H22" i="1" s="1"/>
  <c r="L23" i="1"/>
  <c r="O23" i="1" s="1"/>
  <c r="I23" i="1" s="1"/>
  <c r="L24" i="1" l="1"/>
  <c r="O24" i="1" s="1"/>
  <c r="I24" i="1" s="1"/>
  <c r="K23" i="1"/>
  <c r="N23" i="1" s="1"/>
  <c r="H23" i="1" s="1"/>
  <c r="J23" i="1"/>
  <c r="M23" i="1" s="1"/>
  <c r="G23" i="1" s="1"/>
  <c r="J24" i="1" l="1"/>
  <c r="M24" i="1" s="1"/>
  <c r="G24" i="1" s="1"/>
  <c r="K24" i="1"/>
  <c r="N24" i="1" s="1"/>
  <c r="H24" i="1" s="1"/>
  <c r="L25" i="1"/>
  <c r="O25" i="1" s="1"/>
  <c r="I25" i="1" s="1"/>
  <c r="L26" i="1" l="1"/>
  <c r="O26" i="1" s="1"/>
  <c r="I26" i="1" s="1"/>
  <c r="K25" i="1"/>
  <c r="N25" i="1" s="1"/>
  <c r="H25" i="1" s="1"/>
  <c r="J25" i="1"/>
  <c r="M25" i="1" s="1"/>
  <c r="G25" i="1" s="1"/>
  <c r="J26" i="1" l="1"/>
  <c r="M26" i="1" s="1"/>
  <c r="G26" i="1" s="1"/>
  <c r="K26" i="1"/>
  <c r="N26" i="1" s="1"/>
  <c r="H26" i="1" s="1"/>
  <c r="L27" i="1"/>
  <c r="O27" i="1" s="1"/>
  <c r="I27" i="1" s="1"/>
  <c r="L28" i="1" l="1"/>
  <c r="O28" i="1" s="1"/>
  <c r="I28" i="1" s="1"/>
  <c r="K27" i="1"/>
  <c r="N27" i="1" s="1"/>
  <c r="H27" i="1" s="1"/>
  <c r="J27" i="1"/>
  <c r="M27" i="1" s="1"/>
  <c r="G27" i="1" s="1"/>
  <c r="J28" i="1" l="1"/>
  <c r="M28" i="1" s="1"/>
  <c r="G28" i="1" s="1"/>
  <c r="K28" i="1"/>
  <c r="N28" i="1" s="1"/>
  <c r="H28" i="1" s="1"/>
  <c r="L29" i="1"/>
  <c r="O29" i="1" s="1"/>
  <c r="I29" i="1" s="1"/>
  <c r="L30" i="1" l="1"/>
  <c r="O30" i="1" s="1"/>
  <c r="I30" i="1" s="1"/>
  <c r="K29" i="1"/>
  <c r="N29" i="1" s="1"/>
  <c r="H29" i="1" s="1"/>
  <c r="J29" i="1"/>
  <c r="M29" i="1" s="1"/>
  <c r="G29" i="1" s="1"/>
  <c r="J30" i="1" l="1"/>
  <c r="M30" i="1" s="1"/>
  <c r="G30" i="1" s="1"/>
  <c r="K30" i="1"/>
  <c r="N30" i="1" s="1"/>
  <c r="H30" i="1" s="1"/>
  <c r="L31" i="1"/>
  <c r="O31" i="1" s="1"/>
  <c r="I31" i="1" s="1"/>
  <c r="L32" i="1" l="1"/>
  <c r="O32" i="1" s="1"/>
  <c r="I32" i="1" s="1"/>
  <c r="K31" i="1"/>
  <c r="N31" i="1" s="1"/>
  <c r="H31" i="1" s="1"/>
  <c r="J31" i="1"/>
  <c r="M31" i="1" s="1"/>
  <c r="G31" i="1" s="1"/>
  <c r="J32" i="1" l="1"/>
  <c r="M32" i="1" s="1"/>
  <c r="G32" i="1" s="1"/>
  <c r="K32" i="1"/>
  <c r="N32" i="1" s="1"/>
  <c r="H32" i="1" s="1"/>
  <c r="L33" i="1"/>
  <c r="O33" i="1" s="1"/>
  <c r="I33" i="1" s="1"/>
  <c r="L34" i="1" l="1"/>
  <c r="O34" i="1" s="1"/>
  <c r="I34" i="1" s="1"/>
  <c r="K33" i="1"/>
  <c r="N33" i="1" s="1"/>
  <c r="H33" i="1" s="1"/>
  <c r="J33" i="1"/>
  <c r="M33" i="1" s="1"/>
  <c r="G33" i="1" s="1"/>
  <c r="J34" i="1" l="1"/>
  <c r="M34" i="1" s="1"/>
  <c r="G34" i="1" s="1"/>
  <c r="K34" i="1"/>
  <c r="N34" i="1" s="1"/>
  <c r="H34" i="1" s="1"/>
  <c r="L35" i="1"/>
  <c r="O35" i="1" s="1"/>
  <c r="I35" i="1" s="1"/>
  <c r="L36" i="1" l="1"/>
  <c r="O36" i="1" s="1"/>
  <c r="I36" i="1" s="1"/>
  <c r="K35" i="1"/>
  <c r="N35" i="1" s="1"/>
  <c r="H35" i="1" s="1"/>
  <c r="J35" i="1"/>
  <c r="M35" i="1" s="1"/>
  <c r="G35" i="1" s="1"/>
  <c r="J36" i="1" l="1"/>
  <c r="M36" i="1" s="1"/>
  <c r="G36" i="1" s="1"/>
  <c r="K36" i="1"/>
  <c r="N36" i="1" s="1"/>
  <c r="H36" i="1" s="1"/>
  <c r="L37" i="1"/>
  <c r="O37" i="1" s="1"/>
  <c r="I37" i="1" s="1"/>
  <c r="L38" i="1" l="1"/>
  <c r="O38" i="1" s="1"/>
  <c r="I38" i="1" s="1"/>
  <c r="K37" i="1"/>
  <c r="N37" i="1" s="1"/>
  <c r="H37" i="1" s="1"/>
  <c r="J37" i="1"/>
  <c r="M37" i="1" s="1"/>
  <c r="G37" i="1" s="1"/>
  <c r="J38" i="1" l="1"/>
  <c r="M38" i="1" s="1"/>
  <c r="G38" i="1" s="1"/>
  <c r="K38" i="1"/>
  <c r="N38" i="1" s="1"/>
  <c r="H38" i="1" s="1"/>
  <c r="L39" i="1"/>
  <c r="O39" i="1" s="1"/>
  <c r="I39" i="1" s="1"/>
  <c r="L40" i="1" l="1"/>
  <c r="O40" i="1" s="1"/>
  <c r="I40" i="1" s="1"/>
  <c r="K39" i="1"/>
  <c r="N39" i="1" s="1"/>
  <c r="H39" i="1" s="1"/>
  <c r="J39" i="1"/>
  <c r="M39" i="1" s="1"/>
  <c r="G39" i="1" s="1"/>
  <c r="J40" i="1" l="1"/>
  <c r="M40" i="1" s="1"/>
  <c r="G40" i="1" s="1"/>
  <c r="K40" i="1"/>
  <c r="N40" i="1" s="1"/>
  <c r="H40" i="1" s="1"/>
  <c r="L41" i="1"/>
  <c r="O41" i="1" s="1"/>
  <c r="I41" i="1" s="1"/>
  <c r="L42" i="1" l="1"/>
  <c r="O42" i="1" s="1"/>
  <c r="I42" i="1" s="1"/>
  <c r="L43" i="1" s="1"/>
  <c r="O43" i="1" s="1"/>
  <c r="I43" i="1" s="1"/>
  <c r="L44" i="1" s="1"/>
  <c r="O44" i="1" s="1"/>
  <c r="I44" i="1" s="1"/>
  <c r="K41" i="1"/>
  <c r="N41" i="1" s="1"/>
  <c r="H41" i="1" s="1"/>
  <c r="J41" i="1"/>
  <c r="M41" i="1" s="1"/>
  <c r="G41" i="1" s="1"/>
  <c r="K42" i="1" l="1"/>
  <c r="N42" i="1" s="1"/>
  <c r="H42" i="1" s="1"/>
  <c r="K43" i="1" s="1"/>
  <c r="N43" i="1" s="1"/>
  <c r="H43" i="1" s="1"/>
  <c r="J42" i="1"/>
  <c r="M42" i="1" s="1"/>
  <c r="G42" i="1" s="1"/>
  <c r="L45" i="1"/>
  <c r="O45" i="1" s="1"/>
  <c r="I45" i="1" s="1"/>
  <c r="J43" i="1" l="1"/>
  <c r="M43" i="1" s="1"/>
  <c r="G43" i="1" s="1"/>
  <c r="K44" i="1"/>
  <c r="N44" i="1" s="1"/>
  <c r="H44" i="1" s="1"/>
  <c r="K45" i="1" s="1"/>
  <c r="N45" i="1" s="1"/>
  <c r="H45" i="1" s="1"/>
  <c r="L46" i="1"/>
  <c r="O46" i="1" s="1"/>
  <c r="I46" i="1" s="1"/>
  <c r="J44" i="1" l="1"/>
  <c r="M44" i="1" s="1"/>
  <c r="G44" i="1" s="1"/>
  <c r="K46" i="1"/>
  <c r="N46" i="1" s="1"/>
  <c r="H46" i="1" s="1"/>
  <c r="K47" i="1" s="1"/>
  <c r="N47" i="1" s="1"/>
  <c r="H47" i="1" s="1"/>
  <c r="L47" i="1"/>
  <c r="O47" i="1" s="1"/>
  <c r="I47" i="1" s="1"/>
  <c r="J45" i="1" l="1"/>
  <c r="M45" i="1" s="1"/>
  <c r="G45" i="1" s="1"/>
  <c r="K48" i="1"/>
  <c r="N48" i="1" s="1"/>
  <c r="H48" i="1" s="1"/>
  <c r="L48" i="1"/>
  <c r="O48" i="1" s="1"/>
  <c r="I48" i="1" s="1"/>
  <c r="J46" i="1" l="1"/>
  <c r="M46" i="1" s="1"/>
  <c r="G46" i="1" s="1"/>
  <c r="K49" i="1"/>
  <c r="N49" i="1" s="1"/>
  <c r="H49" i="1" s="1"/>
  <c r="L49" i="1"/>
  <c r="O49" i="1" s="1"/>
  <c r="I49" i="1" s="1"/>
  <c r="J47" i="1" l="1"/>
  <c r="M47" i="1" s="1"/>
  <c r="G47" i="1" s="1"/>
  <c r="K50" i="1"/>
  <c r="N50" i="1" s="1"/>
  <c r="H50" i="1" s="1"/>
  <c r="L50" i="1"/>
  <c r="O50" i="1" s="1"/>
  <c r="I50" i="1" s="1"/>
  <c r="J48" i="1" l="1"/>
  <c r="M48" i="1" s="1"/>
  <c r="G48" i="1" s="1"/>
  <c r="K51" i="1"/>
  <c r="N51" i="1" s="1"/>
  <c r="H51" i="1" s="1"/>
  <c r="L51" i="1"/>
  <c r="O51" i="1" s="1"/>
  <c r="I51" i="1" s="1"/>
  <c r="J49" i="1" l="1"/>
  <c r="M49" i="1" s="1"/>
  <c r="G49" i="1" s="1"/>
  <c r="K52" i="1"/>
  <c r="N52" i="1" s="1"/>
  <c r="H52" i="1" s="1"/>
  <c r="L52" i="1"/>
  <c r="O52" i="1" s="1"/>
  <c r="I52" i="1" s="1"/>
  <c r="J50" i="1" l="1"/>
  <c r="M50" i="1" s="1"/>
  <c r="G50" i="1" s="1"/>
  <c r="K53" i="1"/>
  <c r="N53" i="1" s="1"/>
  <c r="H53" i="1" s="1"/>
  <c r="L53" i="1"/>
  <c r="O53" i="1" s="1"/>
  <c r="I53" i="1" s="1"/>
  <c r="J51" i="1" l="1"/>
  <c r="M51" i="1" s="1"/>
  <c r="G51" i="1" s="1"/>
  <c r="K54" i="1"/>
  <c r="N54" i="1" s="1"/>
  <c r="H54" i="1" s="1"/>
  <c r="L54" i="1"/>
  <c r="O54" i="1" s="1"/>
  <c r="I54" i="1" s="1"/>
  <c r="J52" i="1" l="1"/>
  <c r="M52" i="1" s="1"/>
  <c r="G52" i="1" s="1"/>
  <c r="K55" i="1"/>
  <c r="N55" i="1" s="1"/>
  <c r="H55" i="1" s="1"/>
  <c r="L55" i="1"/>
  <c r="O55" i="1" s="1"/>
  <c r="I55" i="1" s="1"/>
  <c r="J53" i="1" l="1"/>
  <c r="M53" i="1" s="1"/>
  <c r="G53" i="1" s="1"/>
  <c r="K56" i="1"/>
  <c r="N56" i="1" s="1"/>
  <c r="H56" i="1" s="1"/>
  <c r="L56" i="1"/>
  <c r="O56" i="1" s="1"/>
  <c r="I56" i="1" s="1"/>
  <c r="J54" i="1" l="1"/>
  <c r="M54" i="1" s="1"/>
  <c r="G54" i="1" s="1"/>
  <c r="K57" i="1"/>
  <c r="N57" i="1" s="1"/>
  <c r="H57" i="1" s="1"/>
  <c r="L57" i="1"/>
  <c r="O57" i="1" s="1"/>
  <c r="I57" i="1" s="1"/>
  <c r="J55" i="1" l="1"/>
  <c r="M55" i="1" s="1"/>
  <c r="G55" i="1" s="1"/>
  <c r="K58" i="1"/>
  <c r="N58" i="1" s="1"/>
  <c r="L58" i="1"/>
  <c r="O58" i="1" s="1"/>
  <c r="H58" i="1" l="1"/>
  <c r="N59" i="1"/>
  <c r="H59" i="1" s="1"/>
  <c r="I58" i="1"/>
  <c r="O59" i="1"/>
  <c r="I59" i="1" s="1"/>
  <c r="I61" i="1" s="1"/>
  <c r="J56" i="1"/>
  <c r="M56" i="1" s="1"/>
  <c r="G56" i="1" s="1"/>
  <c r="H61" i="1" l="1"/>
  <c r="K61" i="1" s="1"/>
  <c r="L61" i="1"/>
  <c r="J57" i="1"/>
  <c r="M57" i="1" s="1"/>
  <c r="G57" i="1" s="1"/>
  <c r="J58" i="1" l="1"/>
  <c r="M58" i="1" s="1"/>
  <c r="G58" i="1" l="1"/>
  <c r="M59" i="1"/>
  <c r="G59" i="1" s="1"/>
  <c r="G61" i="1" s="1"/>
  <c r="J61" i="1" s="1"/>
</calcChain>
</file>

<file path=xl/sharedStrings.xml><?xml version="1.0" encoding="utf-8"?>
<sst xmlns="http://schemas.openxmlformats.org/spreadsheetml/2006/main" count="55" uniqueCount="44">
  <si>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</si>
  <si>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</si>
  <si>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</si>
  <si>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</si>
  <si>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</si>
  <si>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</si>
  <si>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</si>
  <si>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</si>
  <si>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</si>
  <si>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</si>
  <si>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</si>
  <si>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</si>
  <si>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</si>
  <si>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</si>
  <si>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</si>
  <si>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</si>
  <si>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</si>
  <si>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</si>
  <si>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</si>
  <si>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</si>
  <si>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</si>
  <si>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</si>
  <si>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</si>
  <si>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</si>
  <si>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</si>
  <si>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</si>
  <si>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</si>
  <si>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</si>
  <si>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</si>
  <si>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</si>
  <si>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</si>
  <si>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</si>
  <si>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</si>
  <si>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</si>
  <si>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</si>
  <si>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1H足</t>
    <rPh sb="2" eb="3">
      <t>アシ</t>
    </rPh>
    <phoneticPr fontId="1"/>
  </si>
  <si>
    <t>USDJPY</t>
    <phoneticPr fontId="1"/>
  </si>
  <si>
    <t>買いのPBの次足の下ひげ　赤矢印部分が損切り条件になるのでしょうか？</t>
    <rPh sb="0" eb="1">
      <t>カ</t>
    </rPh>
    <rPh sb="6" eb="8">
      <t>ツギアシ</t>
    </rPh>
    <rPh sb="9" eb="10">
      <t>シタ</t>
    </rPh>
    <rPh sb="13" eb="14">
      <t>アカ</t>
    </rPh>
    <rPh sb="14" eb="16">
      <t>ヤジルシ</t>
    </rPh>
    <rPh sb="16" eb="18">
      <t>ブブン</t>
    </rPh>
    <rPh sb="19" eb="21">
      <t>ソンキ</t>
    </rPh>
    <rPh sb="22" eb="24">
      <t>ジョウケン</t>
    </rPh>
    <phoneticPr fontId="1"/>
  </si>
  <si>
    <t>こちらの画像のＰＢは後で見ましたところ、実体、または終値が</t>
    <rPh sb="4" eb="6">
      <t>ガゾウ</t>
    </rPh>
    <rPh sb="10" eb="11">
      <t>アト</t>
    </rPh>
    <rPh sb="12" eb="13">
      <t>ミ</t>
    </rPh>
    <rPh sb="20" eb="22">
      <t>ジッタイ</t>
    </rPh>
    <rPh sb="26" eb="28">
      <t>オワリネ</t>
    </rPh>
    <phoneticPr fontId="1"/>
  </si>
  <si>
    <t>ＭＡの外にありませんので、まずかったことになっておりました。</t>
    <rPh sb="3" eb="4">
      <t>ソト</t>
    </rPh>
    <phoneticPr fontId="1"/>
  </si>
  <si>
    <t>USD/JPY</t>
    <phoneticPr fontId="5"/>
  </si>
  <si>
    <t>1H足</t>
    <rPh sb="2" eb="3">
      <t>アシ</t>
    </rPh>
    <phoneticPr fontId="1"/>
  </si>
  <si>
    <t>今回、ＰＢの発生前に、大きなトレンドが出来る事の兆候が、インジケーター、50日移動平均線等で分からないかと思い使って見ましたが、明確に分かる事は出来ませんでした。</t>
    <rPh sb="0" eb="2">
      <t>コンカイ</t>
    </rPh>
    <rPh sb="6" eb="9">
      <t>ハッセイマエ</t>
    </rPh>
    <rPh sb="11" eb="12">
      <t>オオ</t>
    </rPh>
    <rPh sb="19" eb="21">
      <t>デキ</t>
    </rPh>
    <rPh sb="22" eb="23">
      <t>コト</t>
    </rPh>
    <rPh sb="24" eb="26">
      <t>チョウコウ</t>
    </rPh>
    <rPh sb="38" eb="44">
      <t>ニチイドウヘイキンセン</t>
    </rPh>
    <rPh sb="44" eb="45">
      <t>トウ</t>
    </rPh>
    <rPh sb="46" eb="47">
      <t>ワ</t>
    </rPh>
    <rPh sb="53" eb="54">
      <t>オモ</t>
    </rPh>
    <rPh sb="55" eb="56">
      <t>ツカ</t>
    </rPh>
    <rPh sb="58" eb="59">
      <t>ミ</t>
    </rPh>
    <rPh sb="64" eb="66">
      <t>メイカク</t>
    </rPh>
    <rPh sb="67" eb="68">
      <t>ワ</t>
    </rPh>
    <rPh sb="70" eb="71">
      <t>コト</t>
    </rPh>
    <rPh sb="72" eb="74">
      <t>デキ</t>
    </rPh>
    <phoneticPr fontId="1"/>
  </si>
  <si>
    <t>他のインジケーター、環境認識等で確認できれば良いのかと思います。</t>
    <rPh sb="0" eb="1">
      <t>タ</t>
    </rPh>
    <rPh sb="10" eb="12">
      <t>カンキョウ</t>
    </rPh>
    <rPh sb="12" eb="14">
      <t>ニンシキ</t>
    </rPh>
    <rPh sb="14" eb="15">
      <t>トウ</t>
    </rPh>
    <rPh sb="16" eb="18">
      <t>カクニン</t>
    </rPh>
    <rPh sb="22" eb="23">
      <t>ヨ</t>
    </rPh>
    <rPh sb="27" eb="28">
      <t>オモ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</si>
</sst>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/d;@"/>
    <numFmt numFmtId="177" formatCode="#,##0_);[Red]\(#,##0\)"/>
    <numFmt numFmtId="178" formatCode="#,##0_ 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8" xfId="0" applyFont="1" applyBorder="1">
      <alignment vertical="center"/>
    </xf>
    <xf numFmtId="0" fontId="12" fillId="0" borderId="0" xfId="0" applyFont="1">
      <alignment vertical="center"/>
    </xf>
    <xf numFmtId="0" fontId="12" fillId="0" borderId="9" xfId="0" applyFont="1" applyBorder="1">
      <alignment vertical="center"/>
    </xf>
    <xf numFmtId="0" fontId="12" fillId="0" borderId="6" xfId="0" applyFont="1" applyBorder="1">
      <alignment vertical="center"/>
    </xf>
    <xf numFmtId="0" fontId="12" fillId="0" borderId="1" xfId="0" applyFont="1" applyBorder="1">
      <alignment vertical="center"/>
    </xf>
    <xf numFmtId="0" fontId="12" fillId="0" borderId="7" xfId="0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Border="1">
      <alignment vertical="center"/>
    </xf>
    <xf numFmtId="9" fontId="2" fillId="0" borderId="0" xfId="0" applyNumberFormat="1" applyFont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56" fontId="12" fillId="0" borderId="0" xfId="0" applyNumberFormat="1" applyFont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 xr:uid="{CD78C7D8-3A45-4776-9D09-8317F161085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11</xdr:col>
      <xdr:colOff>459315</xdr:colOff>
      <xdr:row>31</xdr:row>
      <xdr:rowOff>167459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F204C455-67D8-05B2-40C4-A93200C8B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88715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11</xdr:col>
      <xdr:colOff>459315</xdr:colOff>
      <xdr:row>66</xdr:row>
      <xdr:rowOff>167459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FCBA3FBC-F101-46D0-8E10-8C5EE4B89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334125"/>
          <a:ext cx="7088715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11</xdr:col>
      <xdr:colOff>459315</xdr:colOff>
      <xdr:row>101</xdr:row>
      <xdr:rowOff>167459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7606EE6D-CD4C-5510-913F-D9BFED231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668250"/>
          <a:ext cx="7088715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11</xdr:col>
      <xdr:colOff>459315</xdr:colOff>
      <xdr:row>136</xdr:row>
      <xdr:rowOff>167459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3AE8B462-635C-310A-3256-26D72E706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002375"/>
          <a:ext cx="7088715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11</xdr:col>
      <xdr:colOff>459315</xdr:colOff>
      <xdr:row>174</xdr:row>
      <xdr:rowOff>20892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60161A2-D277-C2C8-C2ED-12884C517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5336500"/>
          <a:ext cx="7088715" cy="61740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11</xdr:col>
      <xdr:colOff>459315</xdr:colOff>
      <xdr:row>208</xdr:row>
      <xdr:rowOff>167459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BBC4B6B6-C234-0085-FF55-2722595F9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2032575"/>
          <a:ext cx="7088715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11</xdr:col>
      <xdr:colOff>459315</xdr:colOff>
      <xdr:row>244</xdr:row>
      <xdr:rowOff>167459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54122F9-4FDD-EF5D-767B-8D6E345C9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8547675"/>
          <a:ext cx="7088715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12</xdr:col>
      <xdr:colOff>68858</xdr:colOff>
      <xdr:row>279</xdr:row>
      <xdr:rowOff>167459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DC0B26EB-AE11-CDC3-32D3-23FF3752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4881800"/>
          <a:ext cx="7317383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12</xdr:col>
      <xdr:colOff>68858</xdr:colOff>
      <xdr:row>314</xdr:row>
      <xdr:rowOff>167459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8BA74103-A022-B352-B810-91C0EBF48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51215925"/>
          <a:ext cx="7317383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12</xdr:col>
      <xdr:colOff>68858</xdr:colOff>
      <xdr:row>349</xdr:row>
      <xdr:rowOff>167459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5F2C9E4-D718-7D72-6AB7-CEBF99CBC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7550050"/>
          <a:ext cx="7317383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12</xdr:col>
      <xdr:colOff>68858</xdr:colOff>
      <xdr:row>384</xdr:row>
      <xdr:rowOff>167459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A4912B1C-4FDB-5D25-5BA5-B909F1C74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63884175"/>
          <a:ext cx="7317383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388</xdr:row>
      <xdr:rowOff>0</xdr:rowOff>
    </xdr:from>
    <xdr:to>
      <xdr:col>12</xdr:col>
      <xdr:colOff>135533</xdr:colOff>
      <xdr:row>419</xdr:row>
      <xdr:rowOff>167459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90C9A21-6929-D2F1-AB19-DBB0B74FE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75" y="70218300"/>
          <a:ext cx="7317383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12</xdr:col>
      <xdr:colOff>68858</xdr:colOff>
      <xdr:row>454</xdr:row>
      <xdr:rowOff>167459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9A017F5C-5A68-7CF1-3211-348C66AB5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76552425"/>
          <a:ext cx="7317383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11</xdr:col>
      <xdr:colOff>497426</xdr:colOff>
      <xdr:row>489</xdr:row>
      <xdr:rowOff>167459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41AA9461-B1A6-9D2E-CF01-55F596425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82886550"/>
          <a:ext cx="7126826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11</xdr:col>
      <xdr:colOff>497426</xdr:colOff>
      <xdr:row>524</xdr:row>
      <xdr:rowOff>167459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AB77C424-A389-5D04-2386-337481BF9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89220675"/>
          <a:ext cx="7126826" cy="57776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11</xdr:col>
      <xdr:colOff>497426</xdr:colOff>
      <xdr:row>562</xdr:row>
      <xdr:rowOff>97115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AC804266-08EF-046A-77AE-D4FDDB382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95554800"/>
          <a:ext cx="7126826" cy="62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11</xdr:col>
      <xdr:colOff>497426</xdr:colOff>
      <xdr:row>600</xdr:row>
      <xdr:rowOff>97115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E7D26EF-B257-24E7-577C-2ACE699A0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02431850"/>
          <a:ext cx="7126826" cy="62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604</xdr:row>
      <xdr:rowOff>0</xdr:rowOff>
    </xdr:from>
    <xdr:to>
      <xdr:col>11</xdr:col>
      <xdr:colOff>497426</xdr:colOff>
      <xdr:row>638</xdr:row>
      <xdr:rowOff>97115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FAE2182-99BA-0C98-85B0-164701DCD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09308900"/>
          <a:ext cx="7126826" cy="62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11</xdr:col>
      <xdr:colOff>497426</xdr:colOff>
      <xdr:row>676</xdr:row>
      <xdr:rowOff>97115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CC050BA6-C628-BA5C-C7AA-6222969B6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116185950"/>
          <a:ext cx="7126826" cy="62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680</xdr:row>
      <xdr:rowOff>0</xdr:rowOff>
    </xdr:from>
    <xdr:to>
      <xdr:col>11</xdr:col>
      <xdr:colOff>497426</xdr:colOff>
      <xdr:row>714</xdr:row>
      <xdr:rowOff>97115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A8C81C3D-4B6E-AB27-6E43-858816C6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123063000"/>
          <a:ext cx="7126826" cy="62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718</xdr:row>
      <xdr:rowOff>0</xdr:rowOff>
    </xdr:from>
    <xdr:to>
      <xdr:col>11</xdr:col>
      <xdr:colOff>497426</xdr:colOff>
      <xdr:row>752</xdr:row>
      <xdr:rowOff>97115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BAA7E233-F62E-7A22-3C43-063D8AB71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129940050"/>
          <a:ext cx="7126826" cy="62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756</xdr:row>
      <xdr:rowOff>0</xdr:rowOff>
    </xdr:from>
    <xdr:to>
      <xdr:col>12</xdr:col>
      <xdr:colOff>68858</xdr:colOff>
      <xdr:row>790</xdr:row>
      <xdr:rowOff>97115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2C725CAA-5DC9-F475-61E8-716CC4B6A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136817100"/>
          <a:ext cx="7317383" cy="6250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794</xdr:row>
      <xdr:rowOff>0</xdr:rowOff>
    </xdr:from>
    <xdr:to>
      <xdr:col>12</xdr:col>
      <xdr:colOff>53613</xdr:colOff>
      <xdr:row>828</xdr:row>
      <xdr:rowOff>20892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6626E762-D4B8-3FFD-95DE-84A1DE959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143694150"/>
          <a:ext cx="7302138" cy="61740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831</xdr:row>
      <xdr:rowOff>0</xdr:rowOff>
    </xdr:from>
    <xdr:to>
      <xdr:col>12</xdr:col>
      <xdr:colOff>53613</xdr:colOff>
      <xdr:row>865</xdr:row>
      <xdr:rowOff>20892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D48BB78F-71EE-D6BA-8B39-093B57861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150390225"/>
          <a:ext cx="7302138" cy="61740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868</xdr:row>
      <xdr:rowOff>0</xdr:rowOff>
    </xdr:from>
    <xdr:to>
      <xdr:col>12</xdr:col>
      <xdr:colOff>53613</xdr:colOff>
      <xdr:row>902</xdr:row>
      <xdr:rowOff>20892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C523AA6D-C6B1-697C-EA50-535971522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157086300"/>
          <a:ext cx="7302138" cy="61740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64"/>
  <sheetViews>
    <sheetView zoomScale="91" zoomScaleNormal="91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F33" sqref="F33"/>
    </sheetView>
  </sheetViews>
  <sheetFormatPr defaultRowHeight="18" x14ac:dyDescent="0.45"/>
  <cols>
    <col min="1" max="1" width="4.8984375" customWidth="1"/>
    <col min="2" max="2" width="12" customWidth="1"/>
    <col min="3" max="3" width="10.59765625" customWidth="1"/>
    <col min="4" max="6" width="8.19921875" customWidth="1"/>
    <col min="7" max="7" width="9.8984375" customWidth="1"/>
    <col min="10" max="15" width="7.69921875" customWidth="1"/>
  </cols>
  <sheetData>
    <row r="1" spans="1:18" x14ac:dyDescent="0.45">
      <c r="A1" s="1" t="s">
        <v>7</v>
      </c>
      <c r="C1" t="s">
        <v>36</v>
      </c>
    </row>
    <row r="2" spans="1:18" x14ac:dyDescent="0.45">
      <c r="A2" s="1" t="s">
        <v>8</v>
      </c>
      <c r="C2" t="s">
        <v>35</v>
      </c>
    </row>
    <row r="3" spans="1:18" x14ac:dyDescent="0.45">
      <c r="A3" s="1" t="s">
        <v>10</v>
      </c>
      <c r="C3" s="27">
        <v>100000</v>
      </c>
    </row>
    <row r="4" spans="1:18" x14ac:dyDescent="0.45">
      <c r="A4" s="1" t="s">
        <v>11</v>
      </c>
      <c r="C4" s="27" t="s">
        <v>13</v>
      </c>
    </row>
    <row r="5" spans="1:18" ht="18.600000000000001" thickBot="1" x14ac:dyDescent="0.5">
      <c r="A5" s="1" t="s">
        <v>12</v>
      </c>
      <c r="C5" s="27" t="s">
        <v>33</v>
      </c>
    </row>
    <row r="6" spans="1:18" ht="18.600000000000001" thickBot="1" x14ac:dyDescent="0.5">
      <c r="A6" s="22" t="s">
        <v>0</v>
      </c>
      <c r="B6" s="22" t="s">
        <v>1</v>
      </c>
      <c r="C6" s="22" t="s">
        <v>1</v>
      </c>
      <c r="D6" s="45" t="s">
        <v>24</v>
      </c>
      <c r="E6" s="23"/>
      <c r="F6" s="24"/>
      <c r="G6" s="79" t="s">
        <v>3</v>
      </c>
      <c r="H6" s="80"/>
      <c r="I6" s="86"/>
      <c r="J6" s="79" t="s">
        <v>22</v>
      </c>
      <c r="K6" s="80"/>
      <c r="L6" s="86"/>
      <c r="M6" s="79" t="s">
        <v>23</v>
      </c>
      <c r="N6" s="80"/>
      <c r="O6" s="86"/>
    </row>
    <row r="7" spans="1:18" ht="18.600000000000001" thickBot="1" x14ac:dyDescent="0.5">
      <c r="A7" s="25"/>
      <c r="B7" s="25" t="s">
        <v>2</v>
      </c>
      <c r="C7" s="60" t="s">
        <v>28</v>
      </c>
      <c r="D7" s="11">
        <v>1.27</v>
      </c>
      <c r="E7" s="12">
        <v>1.5</v>
      </c>
      <c r="F7" s="13">
        <v>2</v>
      </c>
      <c r="G7" s="11">
        <v>1.27</v>
      </c>
      <c r="H7" s="12">
        <v>1.5</v>
      </c>
      <c r="I7" s="13">
        <v>2</v>
      </c>
      <c r="J7" s="11">
        <v>1.27</v>
      </c>
      <c r="K7" s="12">
        <v>1.5</v>
      </c>
      <c r="L7" s="13">
        <v>2</v>
      </c>
      <c r="M7" s="11">
        <v>1.27</v>
      </c>
      <c r="N7" s="12">
        <v>1.5</v>
      </c>
      <c r="O7" s="13">
        <v>2</v>
      </c>
    </row>
    <row r="8" spans="1:18" ht="18.600000000000001" thickBot="1" x14ac:dyDescent="0.5">
      <c r="A8" s="26" t="s">
        <v>9</v>
      </c>
      <c r="B8" s="10"/>
      <c r="C8" s="46"/>
      <c r="D8" s="15"/>
      <c r="E8" s="14"/>
      <c r="F8" s="16"/>
      <c r="G8" s="17">
        <f>C3</f>
        <v>100000</v>
      </c>
      <c r="H8" s="18">
        <f>C3</f>
        <v>100000</v>
      </c>
      <c r="I8" s="19">
        <f>C3</f>
        <v>100000</v>
      </c>
      <c r="J8" s="83" t="s">
        <v>22</v>
      </c>
      <c r="K8" s="84"/>
      <c r="L8" s="85"/>
      <c r="M8" s="83"/>
      <c r="N8" s="84"/>
      <c r="O8" s="85"/>
    </row>
    <row r="9" spans="1:18" x14ac:dyDescent="0.45">
      <c r="A9" s="7">
        <v>1</v>
      </c>
      <c r="B9" s="21">
        <v>44607</v>
      </c>
      <c r="C9" s="47">
        <v>1</v>
      </c>
      <c r="D9" s="51">
        <v>1.27</v>
      </c>
      <c r="E9" s="52">
        <v>1.5</v>
      </c>
      <c r="F9" s="53">
        <v>-1</v>
      </c>
      <c r="G9" s="20">
        <f>IF(D9="","",G8+M9)</f>
        <v>103810</v>
      </c>
      <c r="H9" s="20">
        <f t="shared" ref="H9" si="0">IF(E9="","",H8+N9)</f>
        <v>104500</v>
      </c>
      <c r="I9" s="20">
        <f t="shared" ref="I9" si="1">IF(F9="","",I8+O9)</f>
        <v>97000</v>
      </c>
      <c r="J9" s="38">
        <f>IF(G8="","",G8*0.03)</f>
        <v>3000</v>
      </c>
      <c r="K9" s="39">
        <f>IF(H8="","",H8*0.03)</f>
        <v>3000</v>
      </c>
      <c r="L9" s="40">
        <f>IF(I8="","",I8*0.03)</f>
        <v>3000</v>
      </c>
      <c r="M9" s="38">
        <f>IF(D9="","",J9*D9)</f>
        <v>3810</v>
      </c>
      <c r="N9" s="39">
        <f>IF(E9="","",K9*E9)</f>
        <v>4500</v>
      </c>
      <c r="O9" s="40">
        <f>IF(F9="","",L9*F9)</f>
        <v>-3000</v>
      </c>
      <c r="P9" s="20"/>
      <c r="Q9" s="20"/>
      <c r="R9" s="20"/>
    </row>
    <row r="10" spans="1:18" x14ac:dyDescent="0.45">
      <c r="A10" s="7">
        <v>2</v>
      </c>
      <c r="B10" s="4">
        <v>44609</v>
      </c>
      <c r="C10" s="44">
        <v>2</v>
      </c>
      <c r="D10" s="54">
        <v>1.27</v>
      </c>
      <c r="E10" s="55">
        <v>1.5</v>
      </c>
      <c r="F10" s="56">
        <v>2</v>
      </c>
      <c r="G10" s="20">
        <f t="shared" ref="G10:G42" si="2">IF(D10="","",G9+M10)</f>
        <v>107765.16099999999</v>
      </c>
      <c r="H10" s="20">
        <f t="shared" ref="H10:H42" si="3">IF(E10="","",H9+N10)</f>
        <v>109202.5</v>
      </c>
      <c r="I10" s="20">
        <f t="shared" ref="I10:I42" si="4">IF(F10="","",I9+O10)</f>
        <v>102820</v>
      </c>
      <c r="J10" s="41">
        <f t="shared" ref="J10:J12" si="5">IF(G9="","",G9*0.03)</f>
        <v>3114.2999999999997</v>
      </c>
      <c r="K10" s="42">
        <f t="shared" ref="K10:K12" si="6">IF(H9="","",H9*0.03)</f>
        <v>3135</v>
      </c>
      <c r="L10" s="43">
        <f t="shared" ref="L10:L12" si="7">IF(I9="","",I9*0.03)</f>
        <v>2910</v>
      </c>
      <c r="M10" s="41">
        <f t="shared" ref="M10:M12" si="8">IF(D10="","",J10*D10)</f>
        <v>3955.1609999999996</v>
      </c>
      <c r="N10" s="42">
        <f t="shared" ref="N10:N12" si="9">IF(E10="","",K10*E10)</f>
        <v>4702.5</v>
      </c>
      <c r="O10" s="43">
        <f t="shared" ref="O10:O12" si="10">IF(F10="","",L10*F10)</f>
        <v>5820</v>
      </c>
      <c r="P10" s="20"/>
      <c r="Q10" s="20"/>
      <c r="R10" s="20"/>
    </row>
    <row r="11" spans="1:18" x14ac:dyDescent="0.45">
      <c r="A11" s="7">
        <v>3</v>
      </c>
      <c r="B11" s="4">
        <v>44613</v>
      </c>
      <c r="C11" s="44">
        <v>2</v>
      </c>
      <c r="D11" s="54">
        <v>1.27</v>
      </c>
      <c r="E11" s="55">
        <v>1.5</v>
      </c>
      <c r="F11" s="74">
        <v>2</v>
      </c>
      <c r="G11" s="20">
        <f t="shared" si="2"/>
        <v>111871.01363409999</v>
      </c>
      <c r="H11" s="20">
        <f t="shared" si="3"/>
        <v>114116.6125</v>
      </c>
      <c r="I11" s="20">
        <f t="shared" si="4"/>
        <v>108989.2</v>
      </c>
      <c r="J11" s="41">
        <f t="shared" si="5"/>
        <v>3232.9548299999997</v>
      </c>
      <c r="K11" s="42">
        <f t="shared" si="6"/>
        <v>3276.0749999999998</v>
      </c>
      <c r="L11" s="43">
        <f t="shared" si="7"/>
        <v>3084.6</v>
      </c>
      <c r="M11" s="41">
        <f t="shared" si="8"/>
        <v>4105.8526340999997</v>
      </c>
      <c r="N11" s="42">
        <f t="shared" si="9"/>
        <v>4914.1124999999993</v>
      </c>
      <c r="O11" s="43">
        <f t="shared" si="10"/>
        <v>6169.2</v>
      </c>
      <c r="P11" s="20"/>
      <c r="Q11" s="20"/>
      <c r="R11" s="20"/>
    </row>
    <row r="12" spans="1:18" x14ac:dyDescent="0.45">
      <c r="A12" s="7">
        <v>4</v>
      </c>
      <c r="B12" s="4">
        <v>44615</v>
      </c>
      <c r="C12" s="44">
        <v>1</v>
      </c>
      <c r="D12" s="54">
        <v>-1</v>
      </c>
      <c r="E12" s="55">
        <v>-1</v>
      </c>
      <c r="F12" s="56">
        <v>-1</v>
      </c>
      <c r="G12" s="20">
        <f t="shared" si="2"/>
        <v>108514.88322507699</v>
      </c>
      <c r="H12" s="20">
        <f t="shared" si="3"/>
        <v>110693.11412500001</v>
      </c>
      <c r="I12" s="20">
        <f t="shared" si="4"/>
        <v>105719.52399999999</v>
      </c>
      <c r="J12" s="41">
        <f t="shared" si="5"/>
        <v>3356.1304090229996</v>
      </c>
      <c r="K12" s="42">
        <f t="shared" si="6"/>
        <v>3423.4983750000001</v>
      </c>
      <c r="L12" s="43">
        <f t="shared" si="7"/>
        <v>3269.6759999999999</v>
      </c>
      <c r="M12" s="41">
        <f t="shared" si="8"/>
        <v>-3356.1304090229996</v>
      </c>
      <c r="N12" s="42">
        <f t="shared" si="9"/>
        <v>-3423.4983750000001</v>
      </c>
      <c r="O12" s="43">
        <f t="shared" si="10"/>
        <v>-3269.6759999999999</v>
      </c>
      <c r="P12" s="20"/>
      <c r="Q12" s="20"/>
      <c r="R12" s="20"/>
    </row>
    <row r="13" spans="1:18" x14ac:dyDescent="0.45">
      <c r="A13" s="7">
        <v>5</v>
      </c>
      <c r="B13" s="4">
        <v>44622</v>
      </c>
      <c r="C13" s="44">
        <v>1</v>
      </c>
      <c r="D13" s="54">
        <v>1.27</v>
      </c>
      <c r="E13" s="55">
        <v>1.5</v>
      </c>
      <c r="F13" s="74">
        <v>2</v>
      </c>
      <c r="G13" s="20">
        <f t="shared" si="2"/>
        <v>112649.30027595242</v>
      </c>
      <c r="H13" s="20">
        <f t="shared" si="3"/>
        <v>115674.30426062501</v>
      </c>
      <c r="I13" s="20">
        <f t="shared" si="4"/>
        <v>112062.69544</v>
      </c>
      <c r="J13" s="41">
        <f t="shared" ref="J13:J58" si="11">IF(G12="","",G12*0.03)</f>
        <v>3255.4464967523095</v>
      </c>
      <c r="K13" s="42">
        <f t="shared" ref="K13:K58" si="12">IF(H12="","",H12*0.03)</f>
        <v>3320.7934237499999</v>
      </c>
      <c r="L13" s="43">
        <f t="shared" ref="L13:L58" si="13">IF(I12="","",I12*0.03)</f>
        <v>3171.5857199999996</v>
      </c>
      <c r="M13" s="41">
        <f t="shared" ref="M13:M58" si="14">IF(D13="","",J13*D13)</f>
        <v>4134.4170508754332</v>
      </c>
      <c r="N13" s="42">
        <f t="shared" ref="N13:N58" si="15">IF(E13="","",K13*E13)</f>
        <v>4981.190135625</v>
      </c>
      <c r="O13" s="43">
        <f t="shared" ref="O13:O58" si="16">IF(F13="","",L13*F13)</f>
        <v>6343.1714399999992</v>
      </c>
      <c r="P13" s="20"/>
      <c r="Q13" s="20"/>
      <c r="R13" s="20"/>
    </row>
    <row r="14" spans="1:18" x14ac:dyDescent="0.45">
      <c r="A14" s="7">
        <v>6</v>
      </c>
      <c r="B14" s="4">
        <v>44634</v>
      </c>
      <c r="C14" s="44">
        <v>1</v>
      </c>
      <c r="D14" s="54">
        <v>1.27</v>
      </c>
      <c r="E14" s="55">
        <v>1.5</v>
      </c>
      <c r="F14" s="56">
        <v>2</v>
      </c>
      <c r="G14" s="20">
        <f t="shared" si="2"/>
        <v>116941.23861646622</v>
      </c>
      <c r="H14" s="20">
        <f t="shared" si="3"/>
        <v>120879.64795235313</v>
      </c>
      <c r="I14" s="20">
        <f t="shared" si="4"/>
        <v>118786.4571664</v>
      </c>
      <c r="J14" s="41">
        <f t="shared" si="11"/>
        <v>3379.4790082785726</v>
      </c>
      <c r="K14" s="42">
        <f t="shared" si="12"/>
        <v>3470.2291278187499</v>
      </c>
      <c r="L14" s="43">
        <f t="shared" si="13"/>
        <v>3361.8808631999996</v>
      </c>
      <c r="M14" s="41">
        <f t="shared" si="14"/>
        <v>4291.9383405137869</v>
      </c>
      <c r="N14" s="42">
        <f t="shared" si="15"/>
        <v>5205.3436917281251</v>
      </c>
      <c r="O14" s="43">
        <f t="shared" si="16"/>
        <v>6723.7617263999991</v>
      </c>
      <c r="P14" s="20"/>
      <c r="Q14" s="20"/>
      <c r="R14" s="20"/>
    </row>
    <row r="15" spans="1:18" x14ac:dyDescent="0.45">
      <c r="A15" s="7">
        <v>7</v>
      </c>
      <c r="B15" s="4">
        <v>44636</v>
      </c>
      <c r="C15" s="44">
        <v>1</v>
      </c>
      <c r="D15" s="54">
        <v>-1</v>
      </c>
      <c r="E15" s="55">
        <v>-1</v>
      </c>
      <c r="F15" s="56">
        <v>-1</v>
      </c>
      <c r="G15" s="20">
        <f t="shared" si="2"/>
        <v>113433.00145797223</v>
      </c>
      <c r="H15" s="20">
        <f t="shared" si="3"/>
        <v>117253.25851378254</v>
      </c>
      <c r="I15" s="20">
        <f t="shared" si="4"/>
        <v>115222.86345140799</v>
      </c>
      <c r="J15" s="41">
        <f t="shared" si="11"/>
        <v>3508.2371584939865</v>
      </c>
      <c r="K15" s="42">
        <f t="shared" si="12"/>
        <v>3626.3894385705939</v>
      </c>
      <c r="L15" s="43">
        <f t="shared" si="13"/>
        <v>3563.5937149919996</v>
      </c>
      <c r="M15" s="41">
        <f t="shared" si="14"/>
        <v>-3508.2371584939865</v>
      </c>
      <c r="N15" s="42">
        <f t="shared" si="15"/>
        <v>-3626.3894385705939</v>
      </c>
      <c r="O15" s="43">
        <f t="shared" si="16"/>
        <v>-3563.5937149919996</v>
      </c>
      <c r="P15" s="20"/>
      <c r="Q15" s="20"/>
      <c r="R15" s="20"/>
    </row>
    <row r="16" spans="1:18" x14ac:dyDescent="0.45">
      <c r="A16" s="7">
        <v>8</v>
      </c>
      <c r="B16" s="4">
        <v>44642</v>
      </c>
      <c r="C16" s="44">
        <v>1</v>
      </c>
      <c r="D16" s="54">
        <v>1.27</v>
      </c>
      <c r="E16" s="55">
        <v>1.5</v>
      </c>
      <c r="F16" s="56">
        <v>2</v>
      </c>
      <c r="G16" s="20">
        <f t="shared" si="2"/>
        <v>117754.79881352097</v>
      </c>
      <c r="H16" s="20">
        <f t="shared" si="3"/>
        <v>122529.65514690275</v>
      </c>
      <c r="I16" s="20">
        <f t="shared" si="4"/>
        <v>122136.23525849247</v>
      </c>
      <c r="J16" s="41">
        <f t="shared" si="11"/>
        <v>3402.990043739167</v>
      </c>
      <c r="K16" s="42">
        <f t="shared" si="12"/>
        <v>3517.5977554134761</v>
      </c>
      <c r="L16" s="43">
        <f t="shared" si="13"/>
        <v>3456.6859035422394</v>
      </c>
      <c r="M16" s="41">
        <f t="shared" si="14"/>
        <v>4321.7973555487424</v>
      </c>
      <c r="N16" s="42">
        <f t="shared" si="15"/>
        <v>5276.3966331202137</v>
      </c>
      <c r="O16" s="43">
        <f t="shared" si="16"/>
        <v>6913.3718070844789</v>
      </c>
      <c r="P16" s="20"/>
      <c r="Q16" s="20"/>
      <c r="R16" s="20"/>
    </row>
    <row r="17" spans="1:18" x14ac:dyDescent="0.45">
      <c r="A17" s="7">
        <v>9</v>
      </c>
      <c r="B17" s="4">
        <v>44645</v>
      </c>
      <c r="C17" s="44">
        <v>1</v>
      </c>
      <c r="D17" s="54">
        <v>1.27</v>
      </c>
      <c r="E17" s="55">
        <v>1.5</v>
      </c>
      <c r="F17" s="56">
        <v>2</v>
      </c>
      <c r="G17" s="20">
        <f t="shared" si="2"/>
        <v>122241.25664831612</v>
      </c>
      <c r="H17" s="20">
        <f t="shared" si="3"/>
        <v>128043.48962851337</v>
      </c>
      <c r="I17" s="20">
        <f t="shared" si="4"/>
        <v>129464.40937400202</v>
      </c>
      <c r="J17" s="41">
        <f t="shared" si="11"/>
        <v>3532.643964405629</v>
      </c>
      <c r="K17" s="42">
        <f t="shared" si="12"/>
        <v>3675.8896544070822</v>
      </c>
      <c r="L17" s="43">
        <f t="shared" si="13"/>
        <v>3664.0870577547739</v>
      </c>
      <c r="M17" s="41">
        <f t="shared" si="14"/>
        <v>4486.4578347951492</v>
      </c>
      <c r="N17" s="42">
        <f t="shared" si="15"/>
        <v>5513.8344816106237</v>
      </c>
      <c r="O17" s="43">
        <f t="shared" si="16"/>
        <v>7328.1741155095478</v>
      </c>
      <c r="P17" s="20"/>
      <c r="Q17" s="20"/>
      <c r="R17" s="20"/>
    </row>
    <row r="18" spans="1:18" x14ac:dyDescent="0.45">
      <c r="A18" s="7">
        <v>10</v>
      </c>
      <c r="B18" s="4">
        <v>44650</v>
      </c>
      <c r="C18" s="44">
        <v>1</v>
      </c>
      <c r="D18" s="54">
        <v>-1</v>
      </c>
      <c r="E18" s="55">
        <v>-1</v>
      </c>
      <c r="F18" s="56">
        <v>-1</v>
      </c>
      <c r="G18" s="20">
        <f t="shared" si="2"/>
        <v>118574.01894886664</v>
      </c>
      <c r="H18" s="20">
        <f t="shared" si="3"/>
        <v>124202.18493965798</v>
      </c>
      <c r="I18" s="20">
        <f t="shared" si="4"/>
        <v>125580.47709278196</v>
      </c>
      <c r="J18" s="41">
        <f t="shared" si="11"/>
        <v>3667.2376994494834</v>
      </c>
      <c r="K18" s="42">
        <f t="shared" si="12"/>
        <v>3841.3046888554009</v>
      </c>
      <c r="L18" s="43">
        <f t="shared" si="13"/>
        <v>3883.9322812200603</v>
      </c>
      <c r="M18" s="41">
        <f t="shared" si="14"/>
        <v>-3667.2376994494834</v>
      </c>
      <c r="N18" s="42">
        <f t="shared" si="15"/>
        <v>-3841.3046888554009</v>
      </c>
      <c r="O18" s="43">
        <f t="shared" si="16"/>
        <v>-3883.9322812200603</v>
      </c>
      <c r="P18" s="20"/>
      <c r="Q18" s="20"/>
      <c r="R18" s="20"/>
    </row>
    <row r="19" spans="1:18" x14ac:dyDescent="0.45">
      <c r="A19" s="7">
        <v>11</v>
      </c>
      <c r="B19" s="4">
        <v>44656</v>
      </c>
      <c r="C19" s="44">
        <v>1</v>
      </c>
      <c r="D19" s="54">
        <v>1.27</v>
      </c>
      <c r="E19" s="78">
        <v>1.5</v>
      </c>
      <c r="F19" s="56">
        <v>2</v>
      </c>
      <c r="G19" s="20">
        <f t="shared" si="2"/>
        <v>123091.68907081845</v>
      </c>
      <c r="H19" s="20">
        <f t="shared" si="3"/>
        <v>129791.28326194259</v>
      </c>
      <c r="I19" s="20">
        <f t="shared" si="4"/>
        <v>133115.30571834889</v>
      </c>
      <c r="J19" s="41">
        <f t="shared" si="11"/>
        <v>3557.2205684659989</v>
      </c>
      <c r="K19" s="42">
        <f t="shared" si="12"/>
        <v>3726.0655481897393</v>
      </c>
      <c r="L19" s="43">
        <f t="shared" si="13"/>
        <v>3767.4143127834586</v>
      </c>
      <c r="M19" s="41">
        <f t="shared" si="14"/>
        <v>4517.6701219518191</v>
      </c>
      <c r="N19" s="42">
        <f t="shared" si="15"/>
        <v>5589.0983222846089</v>
      </c>
      <c r="O19" s="43">
        <f t="shared" si="16"/>
        <v>7534.8286255669173</v>
      </c>
      <c r="P19" s="20"/>
      <c r="Q19" s="20"/>
      <c r="R19" s="20"/>
    </row>
    <row r="20" spans="1:18" x14ac:dyDescent="0.45">
      <c r="A20" s="7">
        <v>12</v>
      </c>
      <c r="B20" s="4">
        <v>44662</v>
      </c>
      <c r="C20" s="44">
        <v>1</v>
      </c>
      <c r="D20" s="54">
        <v>-1</v>
      </c>
      <c r="E20" s="55">
        <v>-1</v>
      </c>
      <c r="F20" s="56">
        <v>-1</v>
      </c>
      <c r="G20" s="20">
        <f t="shared" si="2"/>
        <v>119398.93839869389</v>
      </c>
      <c r="H20" s="20">
        <f t="shared" si="3"/>
        <v>125897.5447640843</v>
      </c>
      <c r="I20" s="20">
        <f t="shared" si="4"/>
        <v>129121.84654679842</v>
      </c>
      <c r="J20" s="41">
        <f t="shared" si="11"/>
        <v>3692.7506721245536</v>
      </c>
      <c r="K20" s="42">
        <f t="shared" si="12"/>
        <v>3893.7384978582777</v>
      </c>
      <c r="L20" s="43">
        <f t="shared" si="13"/>
        <v>3993.4591715504666</v>
      </c>
      <c r="M20" s="41">
        <f t="shared" si="14"/>
        <v>-3692.7506721245536</v>
      </c>
      <c r="N20" s="42">
        <f t="shared" si="15"/>
        <v>-3893.7384978582777</v>
      </c>
      <c r="O20" s="43">
        <f t="shared" si="16"/>
        <v>-3993.4591715504666</v>
      </c>
      <c r="P20" s="20"/>
      <c r="Q20" s="20"/>
      <c r="R20" s="20"/>
    </row>
    <row r="21" spans="1:18" x14ac:dyDescent="0.45">
      <c r="A21" s="7">
        <v>13</v>
      </c>
      <c r="B21" s="4">
        <v>44678</v>
      </c>
      <c r="C21" s="44">
        <v>1</v>
      </c>
      <c r="D21" s="54">
        <v>1.27</v>
      </c>
      <c r="E21" s="55">
        <v>1.5</v>
      </c>
      <c r="F21" s="56">
        <v>2</v>
      </c>
      <c r="G21" s="20">
        <f t="shared" si="2"/>
        <v>123948.03795168413</v>
      </c>
      <c r="H21" s="20">
        <f t="shared" si="3"/>
        <v>131562.93427846811</v>
      </c>
      <c r="I21" s="20">
        <f t="shared" si="4"/>
        <v>136869.15733960632</v>
      </c>
      <c r="J21" s="41">
        <f t="shared" si="11"/>
        <v>3581.9681519608166</v>
      </c>
      <c r="K21" s="42">
        <f t="shared" si="12"/>
        <v>3776.9263429225289</v>
      </c>
      <c r="L21" s="43">
        <f t="shared" si="13"/>
        <v>3873.6553964039526</v>
      </c>
      <c r="M21" s="41">
        <f t="shared" si="14"/>
        <v>4549.0995529902375</v>
      </c>
      <c r="N21" s="42">
        <f t="shared" si="15"/>
        <v>5665.3895143837935</v>
      </c>
      <c r="O21" s="43">
        <f t="shared" si="16"/>
        <v>7747.3107928079053</v>
      </c>
      <c r="P21" s="20"/>
      <c r="Q21" s="20"/>
      <c r="R21" s="20"/>
    </row>
    <row r="22" spans="1:18" x14ac:dyDescent="0.45">
      <c r="A22" s="7">
        <v>14</v>
      </c>
      <c r="B22" s="4">
        <v>44680</v>
      </c>
      <c r="C22" s="44">
        <v>2</v>
      </c>
      <c r="D22" s="54">
        <v>1.27</v>
      </c>
      <c r="E22" s="55">
        <v>1.5</v>
      </c>
      <c r="F22" s="56">
        <v>-1</v>
      </c>
      <c r="G22" s="20">
        <f t="shared" si="2"/>
        <v>128670.4581976433</v>
      </c>
      <c r="H22" s="20">
        <f t="shared" si="3"/>
        <v>137483.26632099916</v>
      </c>
      <c r="I22" s="20">
        <f t="shared" si="4"/>
        <v>132763.08261941813</v>
      </c>
      <c r="J22" s="41">
        <f t="shared" si="11"/>
        <v>3718.4411385505241</v>
      </c>
      <c r="K22" s="42">
        <f t="shared" si="12"/>
        <v>3946.8880283540429</v>
      </c>
      <c r="L22" s="43">
        <f t="shared" si="13"/>
        <v>4106.0747201881895</v>
      </c>
      <c r="M22" s="41">
        <f t="shared" si="14"/>
        <v>4722.4202459591661</v>
      </c>
      <c r="N22" s="42">
        <f t="shared" si="15"/>
        <v>5920.3320425310649</v>
      </c>
      <c r="O22" s="43">
        <f t="shared" si="16"/>
        <v>-4106.0747201881895</v>
      </c>
      <c r="P22" s="20"/>
      <c r="Q22" s="20"/>
      <c r="R22" s="20"/>
    </row>
    <row r="23" spans="1:18" x14ac:dyDescent="0.45">
      <c r="A23" s="7">
        <v>15</v>
      </c>
      <c r="B23" s="4">
        <v>44706</v>
      </c>
      <c r="C23" s="44">
        <v>1</v>
      </c>
      <c r="D23" s="54">
        <v>1.27</v>
      </c>
      <c r="E23" s="55">
        <v>1.5</v>
      </c>
      <c r="F23" s="74">
        <v>2</v>
      </c>
      <c r="G23" s="20">
        <f t="shared" si="2"/>
        <v>133572.80265497349</v>
      </c>
      <c r="H23" s="20">
        <f t="shared" si="3"/>
        <v>143670.01330544412</v>
      </c>
      <c r="I23" s="20">
        <f t="shared" si="4"/>
        <v>140728.86757658323</v>
      </c>
      <c r="J23" s="41">
        <f t="shared" si="11"/>
        <v>3860.1137459292986</v>
      </c>
      <c r="K23" s="42">
        <f t="shared" si="12"/>
        <v>4124.4979896299747</v>
      </c>
      <c r="L23" s="43">
        <f t="shared" si="13"/>
        <v>3982.8924785825438</v>
      </c>
      <c r="M23" s="41">
        <f t="shared" si="14"/>
        <v>4902.3444573302095</v>
      </c>
      <c r="N23" s="42">
        <f t="shared" si="15"/>
        <v>6186.7469844449624</v>
      </c>
      <c r="O23" s="43">
        <f t="shared" si="16"/>
        <v>7965.7849571650877</v>
      </c>
      <c r="P23" s="20"/>
      <c r="Q23" s="20"/>
      <c r="R23" s="20"/>
    </row>
    <row r="24" spans="1:18" x14ac:dyDescent="0.45">
      <c r="A24" s="7">
        <v>16</v>
      </c>
      <c r="B24" s="4">
        <v>44712</v>
      </c>
      <c r="C24" s="44">
        <v>1</v>
      </c>
      <c r="D24" s="54">
        <v>1.27</v>
      </c>
      <c r="E24" s="55">
        <v>1.5</v>
      </c>
      <c r="F24" s="56">
        <v>2</v>
      </c>
      <c r="G24" s="20">
        <f t="shared" si="2"/>
        <v>138661.92643612798</v>
      </c>
      <c r="H24" s="20">
        <f t="shared" si="3"/>
        <v>150135.1639041891</v>
      </c>
      <c r="I24" s="20">
        <f t="shared" si="4"/>
        <v>149172.59963117822</v>
      </c>
      <c r="J24" s="41">
        <f t="shared" si="11"/>
        <v>4007.1840796492047</v>
      </c>
      <c r="K24" s="42">
        <f t="shared" si="12"/>
        <v>4310.1003991633233</v>
      </c>
      <c r="L24" s="43">
        <f t="shared" si="13"/>
        <v>4221.8660272974967</v>
      </c>
      <c r="M24" s="41">
        <f t="shared" si="14"/>
        <v>5089.1237811544897</v>
      </c>
      <c r="N24" s="42">
        <f t="shared" si="15"/>
        <v>6465.1505987449855</v>
      </c>
      <c r="O24" s="43">
        <f t="shared" si="16"/>
        <v>8443.7320545949933</v>
      </c>
      <c r="P24" s="20"/>
      <c r="Q24" s="20"/>
      <c r="R24" s="20"/>
    </row>
    <row r="25" spans="1:18" x14ac:dyDescent="0.45">
      <c r="A25" s="7">
        <v>17</v>
      </c>
      <c r="B25" s="4">
        <v>44720</v>
      </c>
      <c r="C25" s="44">
        <v>1</v>
      </c>
      <c r="D25" s="54">
        <v>1.27</v>
      </c>
      <c r="E25" s="55">
        <v>1.5</v>
      </c>
      <c r="F25" s="56">
        <v>-1</v>
      </c>
      <c r="G25" s="20">
        <f t="shared" si="2"/>
        <v>143944.94583334445</v>
      </c>
      <c r="H25" s="20">
        <f t="shared" si="3"/>
        <v>156891.24627987761</v>
      </c>
      <c r="I25" s="20">
        <f t="shared" si="4"/>
        <v>144697.42164224287</v>
      </c>
      <c r="J25" s="41">
        <f t="shared" si="11"/>
        <v>4159.8577930838392</v>
      </c>
      <c r="K25" s="42">
        <f t="shared" si="12"/>
        <v>4504.0549171256725</v>
      </c>
      <c r="L25" s="43">
        <f t="shared" si="13"/>
        <v>4475.1779889353465</v>
      </c>
      <c r="M25" s="41">
        <f t="shared" si="14"/>
        <v>5283.0193972164761</v>
      </c>
      <c r="N25" s="42">
        <f t="shared" si="15"/>
        <v>6756.0823756885093</v>
      </c>
      <c r="O25" s="43">
        <f t="shared" si="16"/>
        <v>-4475.1779889353465</v>
      </c>
      <c r="P25" s="20"/>
      <c r="Q25" s="20"/>
      <c r="R25" s="20"/>
    </row>
    <row r="26" spans="1:18" x14ac:dyDescent="0.45">
      <c r="A26" s="7">
        <v>18</v>
      </c>
      <c r="B26" s="4">
        <v>44722</v>
      </c>
      <c r="C26" s="44">
        <v>1</v>
      </c>
      <c r="D26" s="54">
        <v>1.27</v>
      </c>
      <c r="E26" s="55">
        <v>1.5</v>
      </c>
      <c r="F26" s="56">
        <v>2</v>
      </c>
      <c r="G26" s="20">
        <f t="shared" si="2"/>
        <v>149429.24826959489</v>
      </c>
      <c r="H26" s="20">
        <f t="shared" si="3"/>
        <v>163951.3523624721</v>
      </c>
      <c r="I26" s="20">
        <f t="shared" si="4"/>
        <v>153379.26694077745</v>
      </c>
      <c r="J26" s="41">
        <f t="shared" si="11"/>
        <v>4318.3483750003334</v>
      </c>
      <c r="K26" s="42">
        <f t="shared" si="12"/>
        <v>4706.7373883963282</v>
      </c>
      <c r="L26" s="43">
        <f t="shared" si="13"/>
        <v>4340.922649267286</v>
      </c>
      <c r="M26" s="41">
        <f t="shared" si="14"/>
        <v>5484.3024362504239</v>
      </c>
      <c r="N26" s="42">
        <f t="shared" si="15"/>
        <v>7060.1060825944924</v>
      </c>
      <c r="O26" s="43">
        <f t="shared" si="16"/>
        <v>8681.8452985345721</v>
      </c>
      <c r="P26" s="20"/>
      <c r="Q26" s="20"/>
      <c r="R26" s="20"/>
    </row>
    <row r="27" spans="1:18" x14ac:dyDescent="0.45">
      <c r="A27" s="7">
        <v>19</v>
      </c>
      <c r="B27" s="4">
        <v>44729</v>
      </c>
      <c r="C27" s="44">
        <v>1</v>
      </c>
      <c r="D27" s="54">
        <v>1.27</v>
      </c>
      <c r="E27" s="55">
        <v>-1</v>
      </c>
      <c r="F27" s="56">
        <v>-1</v>
      </c>
      <c r="G27" s="20">
        <f t="shared" si="2"/>
        <v>155122.50262866647</v>
      </c>
      <c r="H27" s="20">
        <f t="shared" si="3"/>
        <v>159032.81179159792</v>
      </c>
      <c r="I27" s="20">
        <f t="shared" si="4"/>
        <v>148777.88893255414</v>
      </c>
      <c r="J27" s="41">
        <f t="shared" si="11"/>
        <v>4482.8774480878465</v>
      </c>
      <c r="K27" s="42">
        <f t="shared" si="12"/>
        <v>4918.5405708741628</v>
      </c>
      <c r="L27" s="43">
        <f t="shared" si="13"/>
        <v>4601.3780082233234</v>
      </c>
      <c r="M27" s="41">
        <f t="shared" si="14"/>
        <v>5693.254359071565</v>
      </c>
      <c r="N27" s="42">
        <f t="shared" si="15"/>
        <v>-4918.5405708741628</v>
      </c>
      <c r="O27" s="43">
        <f t="shared" si="16"/>
        <v>-4601.3780082233234</v>
      </c>
      <c r="P27" s="20"/>
      <c r="Q27" s="20"/>
      <c r="R27" s="20"/>
    </row>
    <row r="28" spans="1:18" x14ac:dyDescent="0.45">
      <c r="A28" s="7">
        <v>20</v>
      </c>
      <c r="B28" s="4">
        <v>44733</v>
      </c>
      <c r="C28" s="44">
        <v>1</v>
      </c>
      <c r="D28" s="54">
        <v>1.27</v>
      </c>
      <c r="E28" s="55">
        <v>1.5</v>
      </c>
      <c r="F28" s="56">
        <v>2</v>
      </c>
      <c r="G28" s="20">
        <f t="shared" si="2"/>
        <v>161032.66997881865</v>
      </c>
      <c r="H28" s="20">
        <f t="shared" si="3"/>
        <v>166189.28832221983</v>
      </c>
      <c r="I28" s="20">
        <f t="shared" si="4"/>
        <v>157704.56226850738</v>
      </c>
      <c r="J28" s="41">
        <f t="shared" si="11"/>
        <v>4653.6750788599938</v>
      </c>
      <c r="K28" s="42">
        <f t="shared" si="12"/>
        <v>4770.9843537479373</v>
      </c>
      <c r="L28" s="43">
        <f t="shared" si="13"/>
        <v>4463.3366679766241</v>
      </c>
      <c r="M28" s="41">
        <f t="shared" si="14"/>
        <v>5910.1673501521918</v>
      </c>
      <c r="N28" s="42">
        <f t="shared" si="15"/>
        <v>7156.476530621906</v>
      </c>
      <c r="O28" s="43">
        <f t="shared" si="16"/>
        <v>8926.6733359532482</v>
      </c>
      <c r="P28" s="20"/>
      <c r="Q28" s="20"/>
      <c r="R28" s="20"/>
    </row>
    <row r="29" spans="1:18" x14ac:dyDescent="0.45">
      <c r="A29" s="7">
        <v>21</v>
      </c>
      <c r="B29" s="4">
        <v>44803</v>
      </c>
      <c r="C29" s="44">
        <v>2</v>
      </c>
      <c r="D29" s="54">
        <v>1.27</v>
      </c>
      <c r="E29" s="55">
        <v>1.5</v>
      </c>
      <c r="F29" s="74">
        <v>-1</v>
      </c>
      <c r="G29" s="20">
        <f t="shared" si="2"/>
        <v>167168.01470501165</v>
      </c>
      <c r="H29" s="20">
        <f t="shared" si="3"/>
        <v>173667.80629671973</v>
      </c>
      <c r="I29" s="20">
        <f t="shared" si="4"/>
        <v>152973.42540045216</v>
      </c>
      <c r="J29" s="41">
        <f t="shared" si="11"/>
        <v>4830.9800993645595</v>
      </c>
      <c r="K29" s="42">
        <f t="shared" si="12"/>
        <v>4985.6786496665945</v>
      </c>
      <c r="L29" s="43">
        <f t="shared" si="13"/>
        <v>4731.1368680552214</v>
      </c>
      <c r="M29" s="41">
        <f t="shared" si="14"/>
        <v>6135.3447261929905</v>
      </c>
      <c r="N29" s="42">
        <f t="shared" si="15"/>
        <v>7478.5179744998914</v>
      </c>
      <c r="O29" s="43">
        <f t="shared" si="16"/>
        <v>-4731.1368680552214</v>
      </c>
      <c r="P29" s="20"/>
      <c r="Q29" s="20"/>
      <c r="R29" s="20"/>
    </row>
    <row r="30" spans="1:18" x14ac:dyDescent="0.45">
      <c r="A30" s="7">
        <v>22</v>
      </c>
      <c r="B30" s="4">
        <v>44806</v>
      </c>
      <c r="C30" s="44">
        <v>1</v>
      </c>
      <c r="D30" s="54">
        <v>1.27</v>
      </c>
      <c r="E30" s="55">
        <v>1.5</v>
      </c>
      <c r="F30" s="74">
        <v>2</v>
      </c>
      <c r="G30" s="20">
        <f t="shared" si="2"/>
        <v>173537.1160652726</v>
      </c>
      <c r="H30" s="20">
        <f t="shared" si="3"/>
        <v>181482.85758007213</v>
      </c>
      <c r="I30" s="20">
        <f t="shared" si="4"/>
        <v>162151.83092447929</v>
      </c>
      <c r="J30" s="41">
        <f t="shared" si="11"/>
        <v>5015.0404411503496</v>
      </c>
      <c r="K30" s="42">
        <f t="shared" si="12"/>
        <v>5210.0341889015917</v>
      </c>
      <c r="L30" s="43">
        <f t="shared" si="13"/>
        <v>4589.202762013565</v>
      </c>
      <c r="M30" s="41">
        <f t="shared" si="14"/>
        <v>6369.1013602609437</v>
      </c>
      <c r="N30" s="42">
        <f t="shared" si="15"/>
        <v>7815.0512833523881</v>
      </c>
      <c r="O30" s="43">
        <f t="shared" si="16"/>
        <v>9178.40552402713</v>
      </c>
      <c r="P30" s="20"/>
      <c r="Q30" s="20"/>
      <c r="R30" s="20"/>
    </row>
    <row r="31" spans="1:18" x14ac:dyDescent="0.45">
      <c r="A31" s="7">
        <v>23</v>
      </c>
      <c r="B31" s="4">
        <v>44830</v>
      </c>
      <c r="C31" s="44">
        <v>1</v>
      </c>
      <c r="D31" s="54">
        <v>1.27</v>
      </c>
      <c r="E31" s="55">
        <v>1.5</v>
      </c>
      <c r="F31" s="56">
        <v>2</v>
      </c>
      <c r="G31" s="20">
        <f t="shared" si="2"/>
        <v>180148.88018735949</v>
      </c>
      <c r="H31" s="20">
        <f t="shared" si="3"/>
        <v>189649.58617117538</v>
      </c>
      <c r="I31" s="20">
        <f t="shared" si="4"/>
        <v>171880.94077994805</v>
      </c>
      <c r="J31" s="41">
        <f t="shared" si="11"/>
        <v>5206.1134819581775</v>
      </c>
      <c r="K31" s="42">
        <f t="shared" si="12"/>
        <v>5444.4857274021633</v>
      </c>
      <c r="L31" s="43">
        <f t="shared" si="13"/>
        <v>4864.5549277343789</v>
      </c>
      <c r="M31" s="41">
        <f t="shared" si="14"/>
        <v>6611.7641220868854</v>
      </c>
      <c r="N31" s="42">
        <f t="shared" si="15"/>
        <v>8166.728591103245</v>
      </c>
      <c r="O31" s="43">
        <f t="shared" si="16"/>
        <v>9729.1098554687578</v>
      </c>
      <c r="P31" s="20"/>
      <c r="Q31" s="20"/>
      <c r="R31" s="20"/>
    </row>
    <row r="32" spans="1:18" x14ac:dyDescent="0.45">
      <c r="A32" s="7">
        <v>24</v>
      </c>
      <c r="B32" s="4">
        <v>44840</v>
      </c>
      <c r="C32" s="44">
        <v>1</v>
      </c>
      <c r="D32" s="54">
        <v>1.27</v>
      </c>
      <c r="E32" s="55">
        <v>1.5</v>
      </c>
      <c r="F32" s="56">
        <v>2</v>
      </c>
      <c r="G32" s="20">
        <f t="shared" si="2"/>
        <v>187012.55252249789</v>
      </c>
      <c r="H32" s="20">
        <f t="shared" si="3"/>
        <v>198183.81754887826</v>
      </c>
      <c r="I32" s="20">
        <f t="shared" si="4"/>
        <v>182193.79722674494</v>
      </c>
      <c r="J32" s="41">
        <f t="shared" si="11"/>
        <v>5404.4664056207848</v>
      </c>
      <c r="K32" s="42">
        <f t="shared" si="12"/>
        <v>5689.4875851352608</v>
      </c>
      <c r="L32" s="43">
        <f t="shared" si="13"/>
        <v>5156.4282233984413</v>
      </c>
      <c r="M32" s="41">
        <f t="shared" si="14"/>
        <v>6863.6723351383971</v>
      </c>
      <c r="N32" s="42">
        <f t="shared" si="15"/>
        <v>8534.2313777028903</v>
      </c>
      <c r="O32" s="43">
        <f t="shared" si="16"/>
        <v>10312.856446796883</v>
      </c>
      <c r="P32" s="20"/>
      <c r="Q32" s="20"/>
      <c r="R32" s="20"/>
    </row>
    <row r="33" spans="1:18" x14ac:dyDescent="0.45">
      <c r="A33" s="7">
        <v>25</v>
      </c>
      <c r="B33" s="4">
        <v>44846</v>
      </c>
      <c r="C33" s="44">
        <v>1</v>
      </c>
      <c r="D33" s="54">
        <v>1.27</v>
      </c>
      <c r="E33" s="55">
        <v>1.5</v>
      </c>
      <c r="F33" s="56">
        <v>2</v>
      </c>
      <c r="G33" s="20">
        <f t="shared" si="2"/>
        <v>194137.73077360506</v>
      </c>
      <c r="H33" s="20">
        <f t="shared" si="3"/>
        <v>207102.08933857779</v>
      </c>
      <c r="I33" s="20">
        <f t="shared" si="4"/>
        <v>193125.42506034963</v>
      </c>
      <c r="J33" s="41">
        <f t="shared" si="11"/>
        <v>5610.3765756749362</v>
      </c>
      <c r="K33" s="42">
        <f t="shared" si="12"/>
        <v>5945.5145264663479</v>
      </c>
      <c r="L33" s="43">
        <f t="shared" si="13"/>
        <v>5465.8139168023481</v>
      </c>
      <c r="M33" s="41">
        <f t="shared" si="14"/>
        <v>7125.1782511071688</v>
      </c>
      <c r="N33" s="42">
        <f t="shared" si="15"/>
        <v>8918.2717896995218</v>
      </c>
      <c r="O33" s="43">
        <f t="shared" si="16"/>
        <v>10931.627833604696</v>
      </c>
      <c r="P33" s="20"/>
      <c r="Q33" s="20"/>
      <c r="R33" s="20"/>
    </row>
    <row r="34" spans="1:18" x14ac:dyDescent="0.45">
      <c r="A34" s="7">
        <v>26</v>
      </c>
      <c r="B34" s="4"/>
      <c r="C34" s="44"/>
      <c r="D34" s="54"/>
      <c r="E34" s="55"/>
      <c r="F34" s="74"/>
      <c r="G34" s="20" t="str">
        <f t="shared" si="2"/>
        <v/>
      </c>
      <c r="H34" s="20" t="str">
        <f t="shared" si="3"/>
        <v/>
      </c>
      <c r="I34" s="20" t="str">
        <f t="shared" si="4"/>
        <v/>
      </c>
      <c r="J34" s="41">
        <f t="shared" si="11"/>
        <v>5824.1319232081514</v>
      </c>
      <c r="K34" s="42">
        <f t="shared" si="12"/>
        <v>6213.0626801573335</v>
      </c>
      <c r="L34" s="43">
        <f t="shared" si="13"/>
        <v>5793.7627518104891</v>
      </c>
      <c r="M34" s="41" t="str">
        <f t="shared" si="14"/>
        <v/>
      </c>
      <c r="N34" s="42" t="str">
        <f t="shared" si="15"/>
        <v/>
      </c>
      <c r="O34" s="43" t="str">
        <f t="shared" si="16"/>
        <v/>
      </c>
      <c r="P34" s="20"/>
      <c r="Q34" s="20"/>
      <c r="R34" s="20"/>
    </row>
    <row r="35" spans="1:18" x14ac:dyDescent="0.45">
      <c r="A35" s="7">
        <v>27</v>
      </c>
      <c r="B35" s="4"/>
      <c r="C35" s="44"/>
      <c r="D35" s="54"/>
      <c r="E35" s="55"/>
      <c r="F35" s="74"/>
      <c r="G35" s="20" t="str">
        <f t="shared" si="2"/>
        <v/>
      </c>
      <c r="H35" s="20" t="str">
        <f t="shared" si="3"/>
        <v/>
      </c>
      <c r="I35" s="20" t="str">
        <f t="shared" si="4"/>
        <v/>
      </c>
      <c r="J35" s="41" t="str">
        <f t="shared" si="11"/>
        <v/>
      </c>
      <c r="K35" s="42" t="str">
        <f t="shared" si="12"/>
        <v/>
      </c>
      <c r="L35" s="43" t="str">
        <f t="shared" si="13"/>
        <v/>
      </c>
      <c r="M35" s="41" t="str">
        <f t="shared" si="14"/>
        <v/>
      </c>
      <c r="N35" s="42" t="str">
        <f t="shared" si="15"/>
        <v/>
      </c>
      <c r="O35" s="43" t="str">
        <f t="shared" si="16"/>
        <v/>
      </c>
      <c r="P35" s="20"/>
      <c r="Q35" s="20"/>
      <c r="R35" s="20"/>
    </row>
    <row r="36" spans="1:18" x14ac:dyDescent="0.45">
      <c r="A36" s="7">
        <v>28</v>
      </c>
      <c r="B36" s="4"/>
      <c r="C36" s="44"/>
      <c r="D36" s="54"/>
      <c r="E36" s="55"/>
      <c r="F36" s="56"/>
      <c r="G36" s="20" t="str">
        <f t="shared" si="2"/>
        <v/>
      </c>
      <c r="H36" s="20" t="str">
        <f t="shared" si="3"/>
        <v/>
      </c>
      <c r="I36" s="20" t="str">
        <f t="shared" si="4"/>
        <v/>
      </c>
      <c r="J36" s="41" t="str">
        <f t="shared" si="11"/>
        <v/>
      </c>
      <c r="K36" s="42" t="str">
        <f t="shared" si="12"/>
        <v/>
      </c>
      <c r="L36" s="43" t="str">
        <f t="shared" si="13"/>
        <v/>
      </c>
      <c r="M36" s="41" t="str">
        <f t="shared" si="14"/>
        <v/>
      </c>
      <c r="N36" s="42" t="str">
        <f t="shared" si="15"/>
        <v/>
      </c>
      <c r="O36" s="43" t="str">
        <f t="shared" si="16"/>
        <v/>
      </c>
      <c r="P36" s="20"/>
      <c r="Q36" s="20"/>
      <c r="R36" s="20"/>
    </row>
    <row r="37" spans="1:18" x14ac:dyDescent="0.45">
      <c r="A37" s="7">
        <v>29</v>
      </c>
      <c r="B37" s="4"/>
      <c r="C37" s="44"/>
      <c r="D37" s="54"/>
      <c r="E37" s="55"/>
      <c r="F37" s="56"/>
      <c r="G37" s="20" t="str">
        <f t="shared" si="2"/>
        <v/>
      </c>
      <c r="H37" s="20" t="str">
        <f t="shared" si="3"/>
        <v/>
      </c>
      <c r="I37" s="20" t="str">
        <f t="shared" si="4"/>
        <v/>
      </c>
      <c r="J37" s="41" t="str">
        <f t="shared" si="11"/>
        <v/>
      </c>
      <c r="K37" s="42" t="str">
        <f t="shared" si="12"/>
        <v/>
      </c>
      <c r="L37" s="43" t="str">
        <f t="shared" si="13"/>
        <v/>
      </c>
      <c r="M37" s="41" t="str">
        <f t="shared" si="14"/>
        <v/>
      </c>
      <c r="N37" s="42" t="str">
        <f t="shared" si="15"/>
        <v/>
      </c>
      <c r="O37" s="43" t="str">
        <f t="shared" si="16"/>
        <v/>
      </c>
      <c r="P37" s="20"/>
      <c r="Q37" s="20"/>
      <c r="R37" s="20"/>
    </row>
    <row r="38" spans="1:18" x14ac:dyDescent="0.45">
      <c r="A38" s="7">
        <v>30</v>
      </c>
      <c r="B38" s="4"/>
      <c r="C38" s="44"/>
      <c r="D38" s="54"/>
      <c r="E38" s="55"/>
      <c r="F38" s="56"/>
      <c r="G38" s="20" t="str">
        <f t="shared" si="2"/>
        <v/>
      </c>
      <c r="H38" s="20" t="str">
        <f t="shared" si="3"/>
        <v/>
      </c>
      <c r="I38" s="20" t="str">
        <f t="shared" si="4"/>
        <v/>
      </c>
      <c r="J38" s="41" t="str">
        <f t="shared" si="11"/>
        <v/>
      </c>
      <c r="K38" s="42" t="str">
        <f t="shared" si="12"/>
        <v/>
      </c>
      <c r="L38" s="43" t="str">
        <f t="shared" si="13"/>
        <v/>
      </c>
      <c r="M38" s="41" t="str">
        <f t="shared" si="14"/>
        <v/>
      </c>
      <c r="N38" s="42" t="str">
        <f t="shared" si="15"/>
        <v/>
      </c>
      <c r="O38" s="43" t="str">
        <f t="shared" si="16"/>
        <v/>
      </c>
      <c r="P38" s="20"/>
      <c r="Q38" s="20"/>
      <c r="R38" s="20"/>
    </row>
    <row r="39" spans="1:18" x14ac:dyDescent="0.45">
      <c r="A39" s="7">
        <v>31</v>
      </c>
      <c r="B39" s="4"/>
      <c r="C39" s="44"/>
      <c r="D39" s="54"/>
      <c r="E39" s="55"/>
      <c r="F39" s="56"/>
      <c r="G39" s="20" t="str">
        <f t="shared" si="2"/>
        <v/>
      </c>
      <c r="H39" s="20" t="str">
        <f t="shared" si="3"/>
        <v/>
      </c>
      <c r="I39" s="20" t="str">
        <f t="shared" si="4"/>
        <v/>
      </c>
      <c r="J39" s="41" t="str">
        <f t="shared" si="11"/>
        <v/>
      </c>
      <c r="K39" s="42" t="str">
        <f t="shared" si="12"/>
        <v/>
      </c>
      <c r="L39" s="43" t="str">
        <f t="shared" si="13"/>
        <v/>
      </c>
      <c r="M39" s="41" t="str">
        <f t="shared" si="14"/>
        <v/>
      </c>
      <c r="N39" s="42" t="str">
        <f t="shared" si="15"/>
        <v/>
      </c>
      <c r="O39" s="43" t="str">
        <f t="shared" si="16"/>
        <v/>
      </c>
      <c r="P39" s="20"/>
      <c r="Q39" s="20"/>
      <c r="R39" s="20"/>
    </row>
    <row r="40" spans="1:18" x14ac:dyDescent="0.45">
      <c r="A40" s="7">
        <v>32</v>
      </c>
      <c r="B40" s="4"/>
      <c r="C40" s="44"/>
      <c r="D40" s="54"/>
      <c r="E40" s="55"/>
      <c r="F40" s="56"/>
      <c r="G40" s="20" t="str">
        <f t="shared" si="2"/>
        <v/>
      </c>
      <c r="H40" s="20" t="str">
        <f t="shared" si="3"/>
        <v/>
      </c>
      <c r="I40" s="20" t="str">
        <f t="shared" si="4"/>
        <v/>
      </c>
      <c r="J40" s="41" t="str">
        <f t="shared" si="11"/>
        <v/>
      </c>
      <c r="K40" s="42" t="str">
        <f t="shared" si="12"/>
        <v/>
      </c>
      <c r="L40" s="43" t="str">
        <f t="shared" si="13"/>
        <v/>
      </c>
      <c r="M40" s="41" t="str">
        <f t="shared" si="14"/>
        <v/>
      </c>
      <c r="N40" s="42" t="str">
        <f t="shared" si="15"/>
        <v/>
      </c>
      <c r="O40" s="43" t="str">
        <f t="shared" si="16"/>
        <v/>
      </c>
      <c r="P40" s="20"/>
      <c r="Q40" s="20"/>
      <c r="R40" s="20"/>
    </row>
    <row r="41" spans="1:18" x14ac:dyDescent="0.45">
      <c r="A41" s="7">
        <v>33</v>
      </c>
      <c r="B41" s="4"/>
      <c r="C41" s="44"/>
      <c r="D41" s="54"/>
      <c r="E41" s="55"/>
      <c r="F41" s="74"/>
      <c r="G41" s="20" t="str">
        <f t="shared" si="2"/>
        <v/>
      </c>
      <c r="H41" s="20" t="str">
        <f t="shared" si="3"/>
        <v/>
      </c>
      <c r="I41" s="20" t="str">
        <f t="shared" si="4"/>
        <v/>
      </c>
      <c r="J41" s="41" t="str">
        <f t="shared" si="11"/>
        <v/>
      </c>
      <c r="K41" s="42" t="str">
        <f t="shared" si="12"/>
        <v/>
      </c>
      <c r="L41" s="43" t="str">
        <f t="shared" si="13"/>
        <v/>
      </c>
      <c r="M41" s="41" t="str">
        <f t="shared" si="14"/>
        <v/>
      </c>
      <c r="N41" s="42" t="str">
        <f t="shared" si="15"/>
        <v/>
      </c>
      <c r="O41" s="43" t="str">
        <f t="shared" si="16"/>
        <v/>
      </c>
      <c r="P41" s="20"/>
      <c r="Q41" s="20"/>
      <c r="R41" s="20"/>
    </row>
    <row r="42" spans="1:18" x14ac:dyDescent="0.45">
      <c r="A42" s="7">
        <v>34</v>
      </c>
      <c r="B42" s="4"/>
      <c r="C42" s="44"/>
      <c r="D42" s="54"/>
      <c r="E42" s="55"/>
      <c r="F42" s="74"/>
      <c r="G42" s="20" t="str">
        <f t="shared" si="2"/>
        <v/>
      </c>
      <c r="H42" s="20" t="str">
        <f t="shared" si="3"/>
        <v/>
      </c>
      <c r="I42" s="20" t="str">
        <f t="shared" si="4"/>
        <v/>
      </c>
      <c r="J42" s="41" t="str">
        <f t="shared" si="11"/>
        <v/>
      </c>
      <c r="K42" s="42" t="str">
        <f t="shared" si="12"/>
        <v/>
      </c>
      <c r="L42" s="43" t="str">
        <f t="shared" si="13"/>
        <v/>
      </c>
      <c r="M42" s="41" t="str">
        <f>IF(D42="","",J42*D42)</f>
        <v/>
      </c>
      <c r="N42" s="42" t="str">
        <f t="shared" si="15"/>
        <v/>
      </c>
      <c r="O42" s="43" t="str">
        <f t="shared" si="16"/>
        <v/>
      </c>
      <c r="P42" s="20"/>
      <c r="Q42" s="20"/>
      <c r="R42" s="20"/>
    </row>
    <row r="43" spans="1:18" x14ac:dyDescent="0.45">
      <c r="A43">
        <v>35</v>
      </c>
      <c r="B43" s="4"/>
      <c r="C43" s="44"/>
      <c r="D43" s="54"/>
      <c r="E43" s="55"/>
      <c r="F43" s="56"/>
      <c r="G43" s="20" t="str">
        <f>IF(D43="","",G42+M43)</f>
        <v/>
      </c>
      <c r="H43" s="20" t="str">
        <f t="shared" ref="H43:I43" si="17">IF(E43="","",H42+N43)</f>
        <v/>
      </c>
      <c r="I43" s="20" t="str">
        <f t="shared" si="17"/>
        <v/>
      </c>
      <c r="J43" s="41" t="str">
        <f t="shared" si="11"/>
        <v/>
      </c>
      <c r="K43" s="42" t="str">
        <f t="shared" si="12"/>
        <v/>
      </c>
      <c r="L43" s="43" t="str">
        <f t="shared" si="13"/>
        <v/>
      </c>
      <c r="M43" s="41" t="str">
        <f t="shared" si="14"/>
        <v/>
      </c>
      <c r="N43" s="42" t="str">
        <f t="shared" si="15"/>
        <v/>
      </c>
      <c r="O43" s="43" t="str">
        <f t="shared" si="16"/>
        <v/>
      </c>
    </row>
    <row r="44" spans="1:18" x14ac:dyDescent="0.45">
      <c r="A44" s="7">
        <v>36</v>
      </c>
      <c r="B44" s="4"/>
      <c r="C44" s="44"/>
      <c r="D44" s="54"/>
      <c r="E44" s="55"/>
      <c r="F44" s="56"/>
      <c r="G44" s="20" t="str">
        <f t="shared" ref="G44:G58" si="18">IF(D44="","",G43+M44)</f>
        <v/>
      </c>
      <c r="H44" s="20" t="str">
        <f t="shared" ref="H44:H58" si="19">IF(E44="","",H43+N44)</f>
        <v/>
      </c>
      <c r="I44" s="20" t="str">
        <f t="shared" ref="I44:I58" si="20">IF(F44="","",I43+O44)</f>
        <v/>
      </c>
      <c r="J44" s="41" t="str">
        <f>IF(G43="","",G43*0.03)</f>
        <v/>
      </c>
      <c r="K44" s="42" t="str">
        <f t="shared" si="12"/>
        <v/>
      </c>
      <c r="L44" s="43" t="str">
        <f t="shared" si="13"/>
        <v/>
      </c>
      <c r="M44" s="41" t="str">
        <f>IF(D44="","",J44*D44)</f>
        <v/>
      </c>
      <c r="N44" s="42" t="str">
        <f t="shared" si="15"/>
        <v/>
      </c>
      <c r="O44" s="43" t="str">
        <f t="shared" si="16"/>
        <v/>
      </c>
    </row>
    <row r="45" spans="1:18" x14ac:dyDescent="0.45">
      <c r="A45" s="7">
        <v>37</v>
      </c>
      <c r="B45" s="4"/>
      <c r="C45" s="44"/>
      <c r="D45" s="54"/>
      <c r="E45" s="55"/>
      <c r="F45" s="56"/>
      <c r="G45" s="20" t="str">
        <f t="shared" si="18"/>
        <v/>
      </c>
      <c r="H45" s="20" t="str">
        <f t="shared" si="19"/>
        <v/>
      </c>
      <c r="I45" s="20" t="str">
        <f t="shared" si="20"/>
        <v/>
      </c>
      <c r="J45" s="41" t="str">
        <f t="shared" si="11"/>
        <v/>
      </c>
      <c r="K45" s="42" t="str">
        <f t="shared" si="12"/>
        <v/>
      </c>
      <c r="L45" s="43" t="str">
        <f t="shared" si="13"/>
        <v/>
      </c>
      <c r="M45" s="41" t="str">
        <f t="shared" si="14"/>
        <v/>
      </c>
      <c r="N45" s="42" t="str">
        <f t="shared" si="15"/>
        <v/>
      </c>
      <c r="O45" s="43" t="str">
        <f t="shared" si="16"/>
        <v/>
      </c>
    </row>
    <row r="46" spans="1:18" x14ac:dyDescent="0.45">
      <c r="A46" s="7">
        <v>38</v>
      </c>
      <c r="B46" s="4"/>
      <c r="C46" s="44"/>
      <c r="D46" s="54"/>
      <c r="E46" s="55"/>
      <c r="F46" s="56"/>
      <c r="G46" s="20" t="str">
        <f t="shared" si="18"/>
        <v/>
      </c>
      <c r="H46" s="20" t="str">
        <f t="shared" si="19"/>
        <v/>
      </c>
      <c r="I46" s="20" t="str">
        <f t="shared" si="20"/>
        <v/>
      </c>
      <c r="J46" s="41" t="str">
        <f t="shared" si="11"/>
        <v/>
      </c>
      <c r="K46" s="42" t="str">
        <f t="shared" si="12"/>
        <v/>
      </c>
      <c r="L46" s="43" t="str">
        <f t="shared" si="13"/>
        <v/>
      </c>
      <c r="M46" s="41" t="str">
        <f t="shared" si="14"/>
        <v/>
      </c>
      <c r="N46" s="42" t="str">
        <f t="shared" si="15"/>
        <v/>
      </c>
      <c r="O46" s="43" t="str">
        <f t="shared" si="16"/>
        <v/>
      </c>
    </row>
    <row r="47" spans="1:18" x14ac:dyDescent="0.45">
      <c r="A47" s="7">
        <v>39</v>
      </c>
      <c r="B47" s="4"/>
      <c r="C47" s="44"/>
      <c r="D47" s="54"/>
      <c r="E47" s="55"/>
      <c r="F47" s="56"/>
      <c r="G47" s="20" t="str">
        <f t="shared" si="18"/>
        <v/>
      </c>
      <c r="H47" s="20" t="str">
        <f t="shared" si="19"/>
        <v/>
      </c>
      <c r="I47" s="20" t="str">
        <f t="shared" si="20"/>
        <v/>
      </c>
      <c r="J47" s="41" t="str">
        <f t="shared" si="11"/>
        <v/>
      </c>
      <c r="K47" s="42" t="str">
        <f t="shared" si="12"/>
        <v/>
      </c>
      <c r="L47" s="43" t="str">
        <f t="shared" si="13"/>
        <v/>
      </c>
      <c r="M47" s="41" t="str">
        <f t="shared" si="14"/>
        <v/>
      </c>
      <c r="N47" s="42" t="str">
        <f t="shared" si="15"/>
        <v/>
      </c>
      <c r="O47" s="43" t="str">
        <f t="shared" si="16"/>
        <v/>
      </c>
    </row>
    <row r="48" spans="1:18" x14ac:dyDescent="0.45">
      <c r="A48" s="7">
        <v>40</v>
      </c>
      <c r="B48" s="4"/>
      <c r="C48" s="44"/>
      <c r="D48" s="54"/>
      <c r="E48" s="55"/>
      <c r="F48" s="56"/>
      <c r="G48" s="20" t="str">
        <f t="shared" si="18"/>
        <v/>
      </c>
      <c r="H48" s="20" t="str">
        <f t="shared" si="19"/>
        <v/>
      </c>
      <c r="I48" s="20" t="str">
        <f t="shared" si="20"/>
        <v/>
      </c>
      <c r="J48" s="41" t="str">
        <f t="shared" si="11"/>
        <v/>
      </c>
      <c r="K48" s="42" t="str">
        <f t="shared" si="12"/>
        <v/>
      </c>
      <c r="L48" s="43" t="str">
        <f t="shared" si="13"/>
        <v/>
      </c>
      <c r="M48" s="41" t="str">
        <f t="shared" si="14"/>
        <v/>
      </c>
      <c r="N48" s="42" t="str">
        <f t="shared" si="15"/>
        <v/>
      </c>
      <c r="O48" s="43" t="str">
        <f t="shared" si="16"/>
        <v/>
      </c>
    </row>
    <row r="49" spans="1:15" x14ac:dyDescent="0.45">
      <c r="A49" s="7">
        <v>41</v>
      </c>
      <c r="B49" s="4"/>
      <c r="C49" s="44"/>
      <c r="D49" s="54"/>
      <c r="E49" s="55"/>
      <c r="F49" s="56"/>
      <c r="G49" s="20" t="str">
        <f t="shared" si="18"/>
        <v/>
      </c>
      <c r="H49" s="20" t="str">
        <f t="shared" si="19"/>
        <v/>
      </c>
      <c r="I49" s="20" t="str">
        <f t="shared" si="20"/>
        <v/>
      </c>
      <c r="J49" s="41" t="str">
        <f t="shared" si="11"/>
        <v/>
      </c>
      <c r="K49" s="42" t="str">
        <f t="shared" si="12"/>
        <v/>
      </c>
      <c r="L49" s="43" t="str">
        <f t="shared" si="13"/>
        <v/>
      </c>
      <c r="M49" s="41" t="str">
        <f t="shared" si="14"/>
        <v/>
      </c>
      <c r="N49" s="42" t="str">
        <f t="shared" si="15"/>
        <v/>
      </c>
      <c r="O49" s="43" t="str">
        <f t="shared" si="16"/>
        <v/>
      </c>
    </row>
    <row r="50" spans="1:15" x14ac:dyDescent="0.45">
      <c r="A50" s="7">
        <v>42</v>
      </c>
      <c r="B50" s="4"/>
      <c r="C50" s="44"/>
      <c r="D50" s="54"/>
      <c r="E50" s="55"/>
      <c r="F50" s="56"/>
      <c r="G50" s="20" t="str">
        <f t="shared" si="18"/>
        <v/>
      </c>
      <c r="H50" s="20" t="str">
        <f t="shared" si="19"/>
        <v/>
      </c>
      <c r="I50" s="20" t="str">
        <f t="shared" si="20"/>
        <v/>
      </c>
      <c r="J50" s="41" t="str">
        <f t="shared" si="11"/>
        <v/>
      </c>
      <c r="K50" s="42" t="str">
        <f t="shared" si="12"/>
        <v/>
      </c>
      <c r="L50" s="43" t="str">
        <f t="shared" si="13"/>
        <v/>
      </c>
      <c r="M50" s="41" t="str">
        <f t="shared" si="14"/>
        <v/>
      </c>
      <c r="N50" s="42" t="str">
        <f t="shared" si="15"/>
        <v/>
      </c>
      <c r="O50" s="43" t="str">
        <f t="shared" si="16"/>
        <v/>
      </c>
    </row>
    <row r="51" spans="1:15" x14ac:dyDescent="0.45">
      <c r="A51" s="7">
        <v>43</v>
      </c>
      <c r="B51" s="4"/>
      <c r="C51" s="44"/>
      <c r="D51" s="54"/>
      <c r="E51" s="55"/>
      <c r="F51" s="74"/>
      <c r="G51" s="20" t="str">
        <f t="shared" si="18"/>
        <v/>
      </c>
      <c r="H51" s="20" t="str">
        <f t="shared" si="19"/>
        <v/>
      </c>
      <c r="I51" s="20" t="str">
        <f t="shared" si="20"/>
        <v/>
      </c>
      <c r="J51" s="41" t="str">
        <f t="shared" si="11"/>
        <v/>
      </c>
      <c r="K51" s="42" t="str">
        <f t="shared" si="12"/>
        <v/>
      </c>
      <c r="L51" s="43" t="str">
        <f t="shared" si="13"/>
        <v/>
      </c>
      <c r="M51" s="41" t="str">
        <f t="shared" si="14"/>
        <v/>
      </c>
      <c r="N51" s="42" t="str">
        <f t="shared" si="15"/>
        <v/>
      </c>
      <c r="O51" s="43" t="str">
        <f t="shared" si="16"/>
        <v/>
      </c>
    </row>
    <row r="52" spans="1:15" x14ac:dyDescent="0.45">
      <c r="A52" s="7">
        <v>44</v>
      </c>
      <c r="B52" s="4"/>
      <c r="C52" s="44"/>
      <c r="D52" s="54"/>
      <c r="E52" s="55"/>
      <c r="F52" s="56"/>
      <c r="G52" s="20" t="str">
        <f t="shared" si="18"/>
        <v/>
      </c>
      <c r="H52" s="20" t="str">
        <f t="shared" si="19"/>
        <v/>
      </c>
      <c r="I52" s="20" t="str">
        <f t="shared" si="20"/>
        <v/>
      </c>
      <c r="J52" s="41" t="str">
        <f t="shared" si="11"/>
        <v/>
      </c>
      <c r="K52" s="42" t="str">
        <f t="shared" si="12"/>
        <v/>
      </c>
      <c r="L52" s="43" t="str">
        <f t="shared" si="13"/>
        <v/>
      </c>
      <c r="M52" s="41" t="str">
        <f t="shared" si="14"/>
        <v/>
      </c>
      <c r="N52" s="42" t="str">
        <f t="shared" si="15"/>
        <v/>
      </c>
      <c r="O52" s="43" t="str">
        <f t="shared" si="16"/>
        <v/>
      </c>
    </row>
    <row r="53" spans="1:15" x14ac:dyDescent="0.45">
      <c r="A53" s="7">
        <v>45</v>
      </c>
      <c r="B53" s="4"/>
      <c r="C53" s="44"/>
      <c r="D53" s="54"/>
      <c r="E53" s="55"/>
      <c r="F53" s="56"/>
      <c r="G53" s="20" t="str">
        <f t="shared" si="18"/>
        <v/>
      </c>
      <c r="H53" s="20" t="str">
        <f t="shared" si="19"/>
        <v/>
      </c>
      <c r="I53" s="20" t="str">
        <f t="shared" si="20"/>
        <v/>
      </c>
      <c r="J53" s="41" t="str">
        <f t="shared" si="11"/>
        <v/>
      </c>
      <c r="K53" s="42" t="str">
        <f t="shared" si="12"/>
        <v/>
      </c>
      <c r="L53" s="43" t="str">
        <f t="shared" si="13"/>
        <v/>
      </c>
      <c r="M53" s="41" t="str">
        <f t="shared" si="14"/>
        <v/>
      </c>
      <c r="N53" s="42" t="str">
        <f t="shared" si="15"/>
        <v/>
      </c>
      <c r="O53" s="43" t="str">
        <f t="shared" si="16"/>
        <v/>
      </c>
    </row>
    <row r="54" spans="1:15" x14ac:dyDescent="0.45">
      <c r="A54" s="7">
        <v>46</v>
      </c>
      <c r="B54" s="4"/>
      <c r="C54" s="44"/>
      <c r="D54" s="54"/>
      <c r="E54" s="55"/>
      <c r="F54" s="56"/>
      <c r="G54" s="20" t="str">
        <f t="shared" si="18"/>
        <v/>
      </c>
      <c r="H54" s="20" t="str">
        <f t="shared" si="19"/>
        <v/>
      </c>
      <c r="I54" s="20" t="str">
        <f t="shared" si="20"/>
        <v/>
      </c>
      <c r="J54" s="41" t="str">
        <f t="shared" si="11"/>
        <v/>
      </c>
      <c r="K54" s="42" t="str">
        <f t="shared" si="12"/>
        <v/>
      </c>
      <c r="L54" s="43" t="str">
        <f t="shared" si="13"/>
        <v/>
      </c>
      <c r="M54" s="41" t="str">
        <f t="shared" si="14"/>
        <v/>
      </c>
      <c r="N54" s="42" t="str">
        <f t="shared" si="15"/>
        <v/>
      </c>
      <c r="O54" s="43" t="str">
        <f t="shared" si="16"/>
        <v/>
      </c>
    </row>
    <row r="55" spans="1:15" x14ac:dyDescent="0.45">
      <c r="A55" s="7">
        <v>47</v>
      </c>
      <c r="B55" s="4"/>
      <c r="C55" s="44"/>
      <c r="D55" s="54"/>
      <c r="E55" s="55"/>
      <c r="F55" s="56"/>
      <c r="G55" s="20" t="str">
        <f t="shared" si="18"/>
        <v/>
      </c>
      <c r="H55" s="20" t="str">
        <f t="shared" si="19"/>
        <v/>
      </c>
      <c r="I55" s="20" t="str">
        <f t="shared" si="20"/>
        <v/>
      </c>
      <c r="J55" s="41" t="str">
        <f t="shared" si="11"/>
        <v/>
      </c>
      <c r="K55" s="42" t="str">
        <f t="shared" si="12"/>
        <v/>
      </c>
      <c r="L55" s="43" t="str">
        <f t="shared" si="13"/>
        <v/>
      </c>
      <c r="M55" s="41" t="str">
        <f t="shared" si="14"/>
        <v/>
      </c>
      <c r="N55" s="42" t="str">
        <f t="shared" si="15"/>
        <v/>
      </c>
      <c r="O55" s="43" t="str">
        <f t="shared" si="16"/>
        <v/>
      </c>
    </row>
    <row r="56" spans="1:15" x14ac:dyDescent="0.45">
      <c r="A56" s="7">
        <v>48</v>
      </c>
      <c r="B56" s="4"/>
      <c r="C56" s="44"/>
      <c r="D56" s="54"/>
      <c r="E56" s="55"/>
      <c r="F56" s="56"/>
      <c r="G56" s="20" t="str">
        <f t="shared" si="18"/>
        <v/>
      </c>
      <c r="H56" s="20" t="str">
        <f t="shared" si="19"/>
        <v/>
      </c>
      <c r="I56" s="20" t="str">
        <f t="shared" si="20"/>
        <v/>
      </c>
      <c r="J56" s="41" t="str">
        <f t="shared" si="11"/>
        <v/>
      </c>
      <c r="K56" s="42" t="str">
        <f t="shared" si="12"/>
        <v/>
      </c>
      <c r="L56" s="43" t="str">
        <f t="shared" si="13"/>
        <v/>
      </c>
      <c r="M56" s="41" t="str">
        <f t="shared" si="14"/>
        <v/>
      </c>
      <c r="N56" s="42" t="str">
        <f t="shared" si="15"/>
        <v/>
      </c>
      <c r="O56" s="43" t="str">
        <f t="shared" si="16"/>
        <v/>
      </c>
    </row>
    <row r="57" spans="1:15" x14ac:dyDescent="0.45">
      <c r="A57" s="7">
        <v>49</v>
      </c>
      <c r="B57" s="4"/>
      <c r="C57" s="44"/>
      <c r="D57" s="54"/>
      <c r="E57" s="55"/>
      <c r="F57" s="56"/>
      <c r="G57" s="20" t="str">
        <f t="shared" si="18"/>
        <v/>
      </c>
      <c r="H57" s="20" t="str">
        <f t="shared" si="19"/>
        <v/>
      </c>
      <c r="I57" s="20" t="str">
        <f t="shared" si="20"/>
        <v/>
      </c>
      <c r="J57" s="41" t="str">
        <f t="shared" si="11"/>
        <v/>
      </c>
      <c r="K57" s="42" t="str">
        <f t="shared" si="12"/>
        <v/>
      </c>
      <c r="L57" s="43" t="str">
        <f t="shared" si="13"/>
        <v/>
      </c>
      <c r="M57" s="41" t="str">
        <f t="shared" si="14"/>
        <v/>
      </c>
      <c r="N57" s="42" t="str">
        <f t="shared" si="15"/>
        <v/>
      </c>
      <c r="O57" s="43" t="str">
        <f t="shared" si="16"/>
        <v/>
      </c>
    </row>
    <row r="58" spans="1:15" ht="18.600000000000001" thickBot="1" x14ac:dyDescent="0.5">
      <c r="A58" s="7">
        <v>50</v>
      </c>
      <c r="B58" s="5"/>
      <c r="C58" s="48"/>
      <c r="D58" s="57"/>
      <c r="E58" s="58"/>
      <c r="F58" s="59"/>
      <c r="G58" s="20" t="str">
        <f t="shared" si="18"/>
        <v/>
      </c>
      <c r="H58" s="20" t="str">
        <f t="shared" si="19"/>
        <v/>
      </c>
      <c r="I58" s="20" t="str">
        <f t="shared" si="20"/>
        <v/>
      </c>
      <c r="J58" s="41" t="str">
        <f t="shared" si="11"/>
        <v/>
      </c>
      <c r="K58" s="42" t="str">
        <f t="shared" si="12"/>
        <v/>
      </c>
      <c r="L58" s="43" t="str">
        <f t="shared" si="13"/>
        <v/>
      </c>
      <c r="M58" s="41" t="str">
        <f t="shared" si="14"/>
        <v/>
      </c>
      <c r="N58" s="42" t="str">
        <f t="shared" si="15"/>
        <v/>
      </c>
      <c r="O58" s="43" t="str">
        <f t="shared" si="16"/>
        <v/>
      </c>
    </row>
    <row r="59" spans="1:15" ht="18.600000000000001" thickBot="1" x14ac:dyDescent="0.5">
      <c r="A59" s="7"/>
      <c r="B59" s="87" t="s">
        <v>5</v>
      </c>
      <c r="C59" s="88"/>
      <c r="D59" s="1">
        <f>COUNTIF(D9:D58,1.27)</f>
        <v>21</v>
      </c>
      <c r="E59" s="1">
        <f>COUNTIF(E9:E58,1.5)</f>
        <v>20</v>
      </c>
      <c r="F59" s="6">
        <f>COUNTIF(F9:F58,2)</f>
        <v>16</v>
      </c>
      <c r="G59" s="66">
        <f>M59+G8</f>
        <v>194137.73077360506</v>
      </c>
      <c r="H59" s="18">
        <f>N59+H8</f>
        <v>207102.08933857776</v>
      </c>
      <c r="I59" s="19">
        <f>O59+I8</f>
        <v>193125.42506034963</v>
      </c>
      <c r="J59" s="63" t="s">
        <v>30</v>
      </c>
      <c r="K59" s="64">
        <f>B58-B9</f>
        <v>-44607</v>
      </c>
      <c r="L59" s="65" t="s">
        <v>31</v>
      </c>
      <c r="M59" s="75">
        <f>SUM(M9:M58)</f>
        <v>94137.730773605042</v>
      </c>
      <c r="N59" s="76">
        <f>SUM(N9:N58)</f>
        <v>107102.08933857776</v>
      </c>
      <c r="O59" s="77">
        <f>SUM(O9:O58)</f>
        <v>93125.425060349618</v>
      </c>
    </row>
    <row r="60" spans="1:15" ht="18.600000000000001" thickBot="1" x14ac:dyDescent="0.5">
      <c r="A60" s="7"/>
      <c r="B60" s="81" t="s">
        <v>6</v>
      </c>
      <c r="C60" s="82"/>
      <c r="D60" s="1">
        <f>COUNTIF(D9:D58,-1)</f>
        <v>4</v>
      </c>
      <c r="E60" s="1">
        <f>COUNTIF(E9:E58,-1)</f>
        <v>5</v>
      </c>
      <c r="F60" s="6">
        <f>COUNTIF(F9:F58,-1)</f>
        <v>9</v>
      </c>
      <c r="G60" s="79" t="s">
        <v>29</v>
      </c>
      <c r="H60" s="80"/>
      <c r="I60" s="86"/>
      <c r="J60" s="79" t="s">
        <v>32</v>
      </c>
      <c r="K60" s="80"/>
      <c r="L60" s="86"/>
      <c r="M60" s="7"/>
      <c r="O60" s="3"/>
    </row>
    <row r="61" spans="1:15" ht="18.600000000000001" thickBot="1" x14ac:dyDescent="0.5">
      <c r="A61" s="7"/>
      <c r="B61" s="81" t="s">
        <v>34</v>
      </c>
      <c r="C61" s="82"/>
      <c r="D61" s="1">
        <f>COUNTIF(D9:D58,0)</f>
        <v>0</v>
      </c>
      <c r="E61" s="1">
        <f>COUNTIF(E9:E58,0)</f>
        <v>0</v>
      </c>
      <c r="F61" s="1">
        <f>COUNTIF(F9:F58,0)</f>
        <v>0</v>
      </c>
      <c r="G61" s="70">
        <f>G59/G8</f>
        <v>1.9413773077360506</v>
      </c>
      <c r="H61" s="71">
        <f t="shared" ref="H61" si="21">H59/H8</f>
        <v>2.0710208933857777</v>
      </c>
      <c r="I61" s="72">
        <f>I59/I8</f>
        <v>1.9312542506034964</v>
      </c>
      <c r="J61" s="61">
        <f>(G61-100%)*30/K59</f>
        <v>-6.3311406801805803E-4</v>
      </c>
      <c r="K61" s="61">
        <f>(H61-100%)*30/K59</f>
        <v>-7.2030458900112821E-4</v>
      </c>
      <c r="L61" s="62">
        <f>(I61-100%)*30/K59</f>
        <v>-6.2630590530869353E-4</v>
      </c>
      <c r="M61" s="8"/>
      <c r="N61" s="2"/>
      <c r="O61" s="9"/>
    </row>
    <row r="62" spans="1:15" ht="18.600000000000001" thickBot="1" x14ac:dyDescent="0.5">
      <c r="B62" s="79" t="s">
        <v>4</v>
      </c>
      <c r="C62" s="80"/>
      <c r="D62" s="73">
        <f t="shared" ref="D62:E62" si="22">D59/(D59+D60+D61)</f>
        <v>0.84</v>
      </c>
      <c r="E62" s="68">
        <f t="shared" si="22"/>
        <v>0.8</v>
      </c>
      <c r="F62" s="69">
        <f>F59/(F59+F60+F61)</f>
        <v>0.64</v>
      </c>
    </row>
    <row r="64" spans="1:15" x14ac:dyDescent="0.45">
      <c r="D64" s="67"/>
      <c r="E64" s="67"/>
      <c r="F64" s="67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0977D6-8A2C-45F4-90C1-C87FB7BCCC29}">
  <dimension ref="A40:N226"/>
  <sheetViews>
    <sheetView topLeftCell="A316" zoomScale="80" zoomScaleNormal="80" workbookViewId="0">
      <selection activeCell="A869" sqref="A869"/>
    </sheetView>
  </sheetViews>
  <sheetFormatPr defaultColWidth="8.09765625" defaultRowHeight="14.4" x14ac:dyDescent="0.45"/>
  <cols>
    <col min="1" max="1" width="6.59765625" style="50" customWidth="1"/>
    <col min="2" max="2" width="7.19921875" style="49" customWidth="1"/>
    <col min="3" max="256" width="8.09765625" style="49"/>
    <col min="257" max="257" width="6.59765625" style="49" customWidth="1"/>
    <col min="258" max="258" width="7.19921875" style="49" customWidth="1"/>
    <col min="259" max="512" width="8.09765625" style="49"/>
    <col min="513" max="513" width="6.59765625" style="49" customWidth="1"/>
    <col min="514" max="514" width="7.19921875" style="49" customWidth="1"/>
    <col min="515" max="768" width="8.09765625" style="49"/>
    <col min="769" max="769" width="6.59765625" style="49" customWidth="1"/>
    <col min="770" max="770" width="7.19921875" style="49" customWidth="1"/>
    <col min="771" max="1024" width="8.09765625" style="49"/>
    <col min="1025" max="1025" width="6.59765625" style="49" customWidth="1"/>
    <col min="1026" max="1026" width="7.19921875" style="49" customWidth="1"/>
    <col min="1027" max="1280" width="8.09765625" style="49"/>
    <col min="1281" max="1281" width="6.59765625" style="49" customWidth="1"/>
    <col min="1282" max="1282" width="7.19921875" style="49" customWidth="1"/>
    <col min="1283" max="1536" width="8.09765625" style="49"/>
    <col min="1537" max="1537" width="6.59765625" style="49" customWidth="1"/>
    <col min="1538" max="1538" width="7.19921875" style="49" customWidth="1"/>
    <col min="1539" max="1792" width="8.09765625" style="49"/>
    <col min="1793" max="1793" width="6.59765625" style="49" customWidth="1"/>
    <col min="1794" max="1794" width="7.19921875" style="49" customWidth="1"/>
    <col min="1795" max="2048" width="8.09765625" style="49"/>
    <col min="2049" max="2049" width="6.59765625" style="49" customWidth="1"/>
    <col min="2050" max="2050" width="7.19921875" style="49" customWidth="1"/>
    <col min="2051" max="2304" width="8.09765625" style="49"/>
    <col min="2305" max="2305" width="6.59765625" style="49" customWidth="1"/>
    <col min="2306" max="2306" width="7.19921875" style="49" customWidth="1"/>
    <col min="2307" max="2560" width="8.09765625" style="49"/>
    <col min="2561" max="2561" width="6.59765625" style="49" customWidth="1"/>
    <col min="2562" max="2562" width="7.19921875" style="49" customWidth="1"/>
    <col min="2563" max="2816" width="8.09765625" style="49"/>
    <col min="2817" max="2817" width="6.59765625" style="49" customWidth="1"/>
    <col min="2818" max="2818" width="7.19921875" style="49" customWidth="1"/>
    <col min="2819" max="3072" width="8.09765625" style="49"/>
    <col min="3073" max="3073" width="6.59765625" style="49" customWidth="1"/>
    <col min="3074" max="3074" width="7.19921875" style="49" customWidth="1"/>
    <col min="3075" max="3328" width="8.09765625" style="49"/>
    <col min="3329" max="3329" width="6.59765625" style="49" customWidth="1"/>
    <col min="3330" max="3330" width="7.19921875" style="49" customWidth="1"/>
    <col min="3331" max="3584" width="8.09765625" style="49"/>
    <col min="3585" max="3585" width="6.59765625" style="49" customWidth="1"/>
    <col min="3586" max="3586" width="7.19921875" style="49" customWidth="1"/>
    <col min="3587" max="3840" width="8.09765625" style="49"/>
    <col min="3841" max="3841" width="6.59765625" style="49" customWidth="1"/>
    <col min="3842" max="3842" width="7.19921875" style="49" customWidth="1"/>
    <col min="3843" max="4096" width="8.09765625" style="49"/>
    <col min="4097" max="4097" width="6.59765625" style="49" customWidth="1"/>
    <col min="4098" max="4098" width="7.19921875" style="49" customWidth="1"/>
    <col min="4099" max="4352" width="8.09765625" style="49"/>
    <col min="4353" max="4353" width="6.59765625" style="49" customWidth="1"/>
    <col min="4354" max="4354" width="7.19921875" style="49" customWidth="1"/>
    <col min="4355" max="4608" width="8.09765625" style="49"/>
    <col min="4609" max="4609" width="6.59765625" style="49" customWidth="1"/>
    <col min="4610" max="4610" width="7.19921875" style="49" customWidth="1"/>
    <col min="4611" max="4864" width="8.09765625" style="49"/>
    <col min="4865" max="4865" width="6.59765625" style="49" customWidth="1"/>
    <col min="4866" max="4866" width="7.19921875" style="49" customWidth="1"/>
    <col min="4867" max="5120" width="8.09765625" style="49"/>
    <col min="5121" max="5121" width="6.59765625" style="49" customWidth="1"/>
    <col min="5122" max="5122" width="7.19921875" style="49" customWidth="1"/>
    <col min="5123" max="5376" width="8.09765625" style="49"/>
    <col min="5377" max="5377" width="6.59765625" style="49" customWidth="1"/>
    <col min="5378" max="5378" width="7.19921875" style="49" customWidth="1"/>
    <col min="5379" max="5632" width="8.09765625" style="49"/>
    <col min="5633" max="5633" width="6.59765625" style="49" customWidth="1"/>
    <col min="5634" max="5634" width="7.19921875" style="49" customWidth="1"/>
    <col min="5635" max="5888" width="8.09765625" style="49"/>
    <col min="5889" max="5889" width="6.59765625" style="49" customWidth="1"/>
    <col min="5890" max="5890" width="7.19921875" style="49" customWidth="1"/>
    <col min="5891" max="6144" width="8.09765625" style="49"/>
    <col min="6145" max="6145" width="6.59765625" style="49" customWidth="1"/>
    <col min="6146" max="6146" width="7.19921875" style="49" customWidth="1"/>
    <col min="6147" max="6400" width="8.09765625" style="49"/>
    <col min="6401" max="6401" width="6.59765625" style="49" customWidth="1"/>
    <col min="6402" max="6402" width="7.19921875" style="49" customWidth="1"/>
    <col min="6403" max="6656" width="8.09765625" style="49"/>
    <col min="6657" max="6657" width="6.59765625" style="49" customWidth="1"/>
    <col min="6658" max="6658" width="7.19921875" style="49" customWidth="1"/>
    <col min="6659" max="6912" width="8.09765625" style="49"/>
    <col min="6913" max="6913" width="6.59765625" style="49" customWidth="1"/>
    <col min="6914" max="6914" width="7.19921875" style="49" customWidth="1"/>
    <col min="6915" max="7168" width="8.09765625" style="49"/>
    <col min="7169" max="7169" width="6.59765625" style="49" customWidth="1"/>
    <col min="7170" max="7170" width="7.19921875" style="49" customWidth="1"/>
    <col min="7171" max="7424" width="8.09765625" style="49"/>
    <col min="7425" max="7425" width="6.59765625" style="49" customWidth="1"/>
    <col min="7426" max="7426" width="7.19921875" style="49" customWidth="1"/>
    <col min="7427" max="7680" width="8.09765625" style="49"/>
    <col min="7681" max="7681" width="6.59765625" style="49" customWidth="1"/>
    <col min="7682" max="7682" width="7.19921875" style="49" customWidth="1"/>
    <col min="7683" max="7936" width="8.09765625" style="49"/>
    <col min="7937" max="7937" width="6.59765625" style="49" customWidth="1"/>
    <col min="7938" max="7938" width="7.19921875" style="49" customWidth="1"/>
    <col min="7939" max="8192" width="8.09765625" style="49"/>
    <col min="8193" max="8193" width="6.59765625" style="49" customWidth="1"/>
    <col min="8194" max="8194" width="7.19921875" style="49" customWidth="1"/>
    <col min="8195" max="8448" width="8.09765625" style="49"/>
    <col min="8449" max="8449" width="6.59765625" style="49" customWidth="1"/>
    <col min="8450" max="8450" width="7.19921875" style="49" customWidth="1"/>
    <col min="8451" max="8704" width="8.09765625" style="49"/>
    <col min="8705" max="8705" width="6.59765625" style="49" customWidth="1"/>
    <col min="8706" max="8706" width="7.19921875" style="49" customWidth="1"/>
    <col min="8707" max="8960" width="8.09765625" style="49"/>
    <col min="8961" max="8961" width="6.59765625" style="49" customWidth="1"/>
    <col min="8962" max="8962" width="7.19921875" style="49" customWidth="1"/>
    <col min="8963" max="9216" width="8.09765625" style="49"/>
    <col min="9217" max="9217" width="6.59765625" style="49" customWidth="1"/>
    <col min="9218" max="9218" width="7.19921875" style="49" customWidth="1"/>
    <col min="9219" max="9472" width="8.09765625" style="49"/>
    <col min="9473" max="9473" width="6.59765625" style="49" customWidth="1"/>
    <col min="9474" max="9474" width="7.19921875" style="49" customWidth="1"/>
    <col min="9475" max="9728" width="8.09765625" style="49"/>
    <col min="9729" max="9729" width="6.59765625" style="49" customWidth="1"/>
    <col min="9730" max="9730" width="7.19921875" style="49" customWidth="1"/>
    <col min="9731" max="9984" width="8.09765625" style="49"/>
    <col min="9985" max="9985" width="6.59765625" style="49" customWidth="1"/>
    <col min="9986" max="9986" width="7.19921875" style="49" customWidth="1"/>
    <col min="9987" max="10240" width="8.09765625" style="49"/>
    <col min="10241" max="10241" width="6.59765625" style="49" customWidth="1"/>
    <col min="10242" max="10242" width="7.19921875" style="49" customWidth="1"/>
    <col min="10243" max="10496" width="8.09765625" style="49"/>
    <col min="10497" max="10497" width="6.59765625" style="49" customWidth="1"/>
    <col min="10498" max="10498" width="7.19921875" style="49" customWidth="1"/>
    <col min="10499" max="10752" width="8.09765625" style="49"/>
    <col min="10753" max="10753" width="6.59765625" style="49" customWidth="1"/>
    <col min="10754" max="10754" width="7.19921875" style="49" customWidth="1"/>
    <col min="10755" max="11008" width="8.09765625" style="49"/>
    <col min="11009" max="11009" width="6.59765625" style="49" customWidth="1"/>
    <col min="11010" max="11010" width="7.19921875" style="49" customWidth="1"/>
    <col min="11011" max="11264" width="8.09765625" style="49"/>
    <col min="11265" max="11265" width="6.59765625" style="49" customWidth="1"/>
    <col min="11266" max="11266" width="7.19921875" style="49" customWidth="1"/>
    <col min="11267" max="11520" width="8.09765625" style="49"/>
    <col min="11521" max="11521" width="6.59765625" style="49" customWidth="1"/>
    <col min="11522" max="11522" width="7.19921875" style="49" customWidth="1"/>
    <col min="11523" max="11776" width="8.09765625" style="49"/>
    <col min="11777" max="11777" width="6.59765625" style="49" customWidth="1"/>
    <col min="11778" max="11778" width="7.19921875" style="49" customWidth="1"/>
    <col min="11779" max="12032" width="8.09765625" style="49"/>
    <col min="12033" max="12033" width="6.59765625" style="49" customWidth="1"/>
    <col min="12034" max="12034" width="7.19921875" style="49" customWidth="1"/>
    <col min="12035" max="12288" width="8.09765625" style="49"/>
    <col min="12289" max="12289" width="6.59765625" style="49" customWidth="1"/>
    <col min="12290" max="12290" width="7.19921875" style="49" customWidth="1"/>
    <col min="12291" max="12544" width="8.09765625" style="49"/>
    <col min="12545" max="12545" width="6.59765625" style="49" customWidth="1"/>
    <col min="12546" max="12546" width="7.19921875" style="49" customWidth="1"/>
    <col min="12547" max="12800" width="8.09765625" style="49"/>
    <col min="12801" max="12801" width="6.59765625" style="49" customWidth="1"/>
    <col min="12802" max="12802" width="7.19921875" style="49" customWidth="1"/>
    <col min="12803" max="13056" width="8.09765625" style="49"/>
    <col min="13057" max="13057" width="6.59765625" style="49" customWidth="1"/>
    <col min="13058" max="13058" width="7.19921875" style="49" customWidth="1"/>
    <col min="13059" max="13312" width="8.09765625" style="49"/>
    <col min="13313" max="13313" width="6.59765625" style="49" customWidth="1"/>
    <col min="13314" max="13314" width="7.19921875" style="49" customWidth="1"/>
    <col min="13315" max="13568" width="8.09765625" style="49"/>
    <col min="13569" max="13569" width="6.59765625" style="49" customWidth="1"/>
    <col min="13570" max="13570" width="7.19921875" style="49" customWidth="1"/>
    <col min="13571" max="13824" width="8.09765625" style="49"/>
    <col min="13825" max="13825" width="6.59765625" style="49" customWidth="1"/>
    <col min="13826" max="13826" width="7.19921875" style="49" customWidth="1"/>
    <col min="13827" max="14080" width="8.09765625" style="49"/>
    <col min="14081" max="14081" width="6.59765625" style="49" customWidth="1"/>
    <col min="14082" max="14082" width="7.19921875" style="49" customWidth="1"/>
    <col min="14083" max="14336" width="8.09765625" style="49"/>
    <col min="14337" max="14337" width="6.59765625" style="49" customWidth="1"/>
    <col min="14338" max="14338" width="7.19921875" style="49" customWidth="1"/>
    <col min="14339" max="14592" width="8.09765625" style="49"/>
    <col min="14593" max="14593" width="6.59765625" style="49" customWidth="1"/>
    <col min="14594" max="14594" width="7.19921875" style="49" customWidth="1"/>
    <col min="14595" max="14848" width="8.09765625" style="49"/>
    <col min="14849" max="14849" width="6.59765625" style="49" customWidth="1"/>
    <col min="14850" max="14850" width="7.19921875" style="49" customWidth="1"/>
    <col min="14851" max="15104" width="8.09765625" style="49"/>
    <col min="15105" max="15105" width="6.59765625" style="49" customWidth="1"/>
    <col min="15106" max="15106" width="7.19921875" style="49" customWidth="1"/>
    <col min="15107" max="15360" width="8.09765625" style="49"/>
    <col min="15361" max="15361" width="6.59765625" style="49" customWidth="1"/>
    <col min="15362" max="15362" width="7.19921875" style="49" customWidth="1"/>
    <col min="15363" max="15616" width="8.09765625" style="49"/>
    <col min="15617" max="15617" width="6.59765625" style="49" customWidth="1"/>
    <col min="15618" max="15618" width="7.19921875" style="49" customWidth="1"/>
    <col min="15619" max="15872" width="8.09765625" style="49"/>
    <col min="15873" max="15873" width="6.59765625" style="49" customWidth="1"/>
    <col min="15874" max="15874" width="7.19921875" style="49" customWidth="1"/>
    <col min="15875" max="16128" width="8.09765625" style="49"/>
    <col min="16129" max="16129" width="6.59765625" style="49" customWidth="1"/>
    <col min="16130" max="16130" width="7.19921875" style="49" customWidth="1"/>
    <col min="16131" max="16384" width="8.09765625" style="49"/>
  </cols>
  <sheetData>
    <row r="40" spans="14:14" x14ac:dyDescent="0.45">
      <c r="N40" s="49" t="s">
        <v>38</v>
      </c>
    </row>
    <row r="41" spans="14:14" x14ac:dyDescent="0.45">
      <c r="N41" s="49" t="s">
        <v>39</v>
      </c>
    </row>
    <row r="226" spans="14:14" x14ac:dyDescent="0.45">
      <c r="N226" s="49" t="s">
        <v>37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9F950-3AFC-4288-912A-27E05220E622}">
  <dimension ref="A1:J29"/>
  <sheetViews>
    <sheetView topLeftCell="A13" zoomScale="145" zoomScaleSheetLayoutView="100" workbookViewId="0">
      <selection activeCell="A22" sqref="A22:J29"/>
    </sheetView>
  </sheetViews>
  <sheetFormatPr defaultColWidth="8.09765625" defaultRowHeight="13.2" x14ac:dyDescent="0.45"/>
  <cols>
    <col min="1" max="16384" width="8.09765625" style="49"/>
  </cols>
  <sheetData>
    <row r="1" spans="1:10" x14ac:dyDescent="0.45">
      <c r="A1" s="49" t="s">
        <v>25</v>
      </c>
    </row>
    <row r="2" spans="1:10" x14ac:dyDescent="0.45">
      <c r="A2" s="89" t="s">
        <v>42</v>
      </c>
      <c r="B2" s="90"/>
      <c r="C2" s="90"/>
      <c r="D2" s="90"/>
      <c r="E2" s="90"/>
      <c r="F2" s="90"/>
      <c r="G2" s="90"/>
      <c r="H2" s="90"/>
      <c r="I2" s="90"/>
      <c r="J2" s="90"/>
    </row>
    <row r="3" spans="1:10" x14ac:dyDescent="0.45">
      <c r="A3" s="90"/>
      <c r="B3" s="90"/>
      <c r="C3" s="90"/>
      <c r="D3" s="90"/>
      <c r="E3" s="90"/>
      <c r="F3" s="90"/>
      <c r="G3" s="90"/>
      <c r="H3" s="90"/>
      <c r="I3" s="90"/>
      <c r="J3" s="90"/>
    </row>
    <row r="4" spans="1:10" x14ac:dyDescent="0.45">
      <c r="A4" s="90"/>
      <c r="B4" s="90"/>
      <c r="C4" s="90"/>
      <c r="D4" s="90"/>
      <c r="E4" s="90"/>
      <c r="F4" s="90"/>
      <c r="G4" s="90"/>
      <c r="H4" s="90"/>
      <c r="I4" s="90"/>
      <c r="J4" s="90"/>
    </row>
    <row r="5" spans="1:10" x14ac:dyDescent="0.45">
      <c r="A5" s="90"/>
      <c r="B5" s="90"/>
      <c r="C5" s="90"/>
      <c r="D5" s="90"/>
      <c r="E5" s="90"/>
      <c r="F5" s="90"/>
      <c r="G5" s="90"/>
      <c r="H5" s="90"/>
      <c r="I5" s="90"/>
      <c r="J5" s="90"/>
    </row>
    <row r="6" spans="1:10" x14ac:dyDescent="0.45">
      <c r="A6" s="90"/>
      <c r="B6" s="90"/>
      <c r="C6" s="90"/>
      <c r="D6" s="90"/>
      <c r="E6" s="90"/>
      <c r="F6" s="90"/>
      <c r="G6" s="90"/>
      <c r="H6" s="90"/>
      <c r="I6" s="90"/>
      <c r="J6" s="90"/>
    </row>
    <row r="7" spans="1:10" x14ac:dyDescent="0.45">
      <c r="A7" s="90"/>
      <c r="B7" s="90"/>
      <c r="C7" s="90"/>
      <c r="D7" s="90"/>
      <c r="E7" s="90"/>
      <c r="F7" s="90"/>
      <c r="G7" s="90"/>
      <c r="H7" s="90"/>
      <c r="I7" s="90"/>
      <c r="J7" s="90"/>
    </row>
    <row r="8" spans="1:10" x14ac:dyDescent="0.45">
      <c r="A8" s="90"/>
      <c r="B8" s="90"/>
      <c r="C8" s="90"/>
      <c r="D8" s="90"/>
      <c r="E8" s="90"/>
      <c r="F8" s="90"/>
      <c r="G8" s="90"/>
      <c r="H8" s="90"/>
      <c r="I8" s="90"/>
      <c r="J8" s="90"/>
    </row>
    <row r="9" spans="1:10" x14ac:dyDescent="0.45">
      <c r="A9" s="90"/>
      <c r="B9" s="90"/>
      <c r="C9" s="90"/>
      <c r="D9" s="90"/>
      <c r="E9" s="90"/>
      <c r="F9" s="90"/>
      <c r="G9" s="90"/>
      <c r="H9" s="90"/>
      <c r="I9" s="90"/>
      <c r="J9" s="90"/>
    </row>
    <row r="11" spans="1:10" x14ac:dyDescent="0.45">
      <c r="A11" s="49" t="s">
        <v>26</v>
      </c>
    </row>
    <row r="12" spans="1:10" x14ac:dyDescent="0.45">
      <c r="A12" s="91"/>
      <c r="B12" s="92"/>
      <c r="C12" s="92"/>
      <c r="D12" s="92"/>
      <c r="E12" s="92"/>
      <c r="F12" s="92"/>
      <c r="G12" s="92"/>
      <c r="H12" s="92"/>
      <c r="I12" s="92"/>
      <c r="J12" s="92"/>
    </row>
    <row r="13" spans="1:10" x14ac:dyDescent="0.45">
      <c r="A13" s="92"/>
      <c r="B13" s="92"/>
      <c r="C13" s="92"/>
      <c r="D13" s="92"/>
      <c r="E13" s="92"/>
      <c r="F13" s="92"/>
      <c r="G13" s="92"/>
      <c r="H13" s="92"/>
      <c r="I13" s="92"/>
      <c r="J13" s="92"/>
    </row>
    <row r="14" spans="1:10" x14ac:dyDescent="0.45">
      <c r="A14" s="92"/>
      <c r="B14" s="92"/>
      <c r="C14" s="92"/>
      <c r="D14" s="92"/>
      <c r="E14" s="92"/>
      <c r="F14" s="92"/>
      <c r="G14" s="92"/>
      <c r="H14" s="92"/>
      <c r="I14" s="92"/>
      <c r="J14" s="92"/>
    </row>
    <row r="15" spans="1:10" x14ac:dyDescent="0.45">
      <c r="A15" s="92"/>
      <c r="B15" s="92"/>
      <c r="C15" s="92"/>
      <c r="D15" s="92"/>
      <c r="E15" s="92"/>
      <c r="F15" s="92"/>
      <c r="G15" s="92"/>
      <c r="H15" s="92"/>
      <c r="I15" s="92"/>
      <c r="J15" s="92"/>
    </row>
    <row r="16" spans="1:10" x14ac:dyDescent="0.45">
      <c r="A16" s="92"/>
      <c r="B16" s="92"/>
      <c r="C16" s="92"/>
      <c r="D16" s="92"/>
      <c r="E16" s="92"/>
      <c r="F16" s="92"/>
      <c r="G16" s="92"/>
      <c r="H16" s="92"/>
      <c r="I16" s="92"/>
      <c r="J16" s="92"/>
    </row>
    <row r="17" spans="1:10" x14ac:dyDescent="0.45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8" spans="1:10" x14ac:dyDescent="0.45">
      <c r="A18" s="92"/>
      <c r="B18" s="92"/>
      <c r="C18" s="92"/>
      <c r="D18" s="92"/>
      <c r="E18" s="92"/>
      <c r="F18" s="92"/>
      <c r="G18" s="92"/>
      <c r="H18" s="92"/>
      <c r="I18" s="92"/>
      <c r="J18" s="92"/>
    </row>
    <row r="19" spans="1:10" x14ac:dyDescent="0.45">
      <c r="A19" s="92"/>
      <c r="B19" s="92"/>
      <c r="C19" s="92"/>
      <c r="D19" s="92"/>
      <c r="E19" s="92"/>
      <c r="F19" s="92"/>
      <c r="G19" s="92"/>
      <c r="H19" s="92"/>
      <c r="I19" s="92"/>
      <c r="J19" s="92"/>
    </row>
    <row r="21" spans="1:10" x14ac:dyDescent="0.45">
      <c r="A21" s="49" t="s">
        <v>27</v>
      </c>
    </row>
    <row r="22" spans="1:10" x14ac:dyDescent="0.45">
      <c r="A22" s="91" t="s">
        <v>43</v>
      </c>
      <c r="B22" s="91"/>
      <c r="C22" s="91"/>
      <c r="D22" s="91"/>
      <c r="E22" s="91"/>
      <c r="F22" s="91"/>
      <c r="G22" s="91"/>
      <c r="H22" s="91"/>
      <c r="I22" s="91"/>
      <c r="J22" s="91"/>
    </row>
    <row r="23" spans="1:10" x14ac:dyDescent="0.45">
      <c r="A23" s="91"/>
      <c r="B23" s="91"/>
      <c r="C23" s="91"/>
      <c r="D23" s="91"/>
      <c r="E23" s="91"/>
      <c r="F23" s="91"/>
      <c r="G23" s="91"/>
      <c r="H23" s="91"/>
      <c r="I23" s="91"/>
      <c r="J23" s="91"/>
    </row>
    <row r="24" spans="1:10" x14ac:dyDescent="0.45">
      <c r="A24" s="91"/>
      <c r="B24" s="91"/>
      <c r="C24" s="91"/>
      <c r="D24" s="91"/>
      <c r="E24" s="91"/>
      <c r="F24" s="91"/>
      <c r="G24" s="91"/>
      <c r="H24" s="91"/>
      <c r="I24" s="91"/>
      <c r="J24" s="91"/>
    </row>
    <row r="25" spans="1:10" x14ac:dyDescent="0.45">
      <c r="A25" s="91"/>
      <c r="B25" s="91"/>
      <c r="C25" s="91"/>
      <c r="D25" s="91"/>
      <c r="E25" s="91"/>
      <c r="F25" s="91"/>
      <c r="G25" s="91"/>
      <c r="H25" s="91"/>
      <c r="I25" s="91"/>
      <c r="J25" s="91"/>
    </row>
    <row r="26" spans="1:10" x14ac:dyDescent="0.45">
      <c r="A26" s="91"/>
      <c r="B26" s="91"/>
      <c r="C26" s="91"/>
      <c r="D26" s="91"/>
      <c r="E26" s="91"/>
      <c r="F26" s="91"/>
      <c r="G26" s="91"/>
      <c r="H26" s="91"/>
      <c r="I26" s="91"/>
      <c r="J26" s="91"/>
    </row>
    <row r="27" spans="1:10" x14ac:dyDescent="0.45">
      <c r="A27" s="91"/>
      <c r="B27" s="91"/>
      <c r="C27" s="91"/>
      <c r="D27" s="91"/>
      <c r="E27" s="91"/>
      <c r="F27" s="91"/>
      <c r="G27" s="91"/>
      <c r="H27" s="91"/>
      <c r="I27" s="91"/>
      <c r="J27" s="91"/>
    </row>
    <row r="28" spans="1:10" x14ac:dyDescent="0.45">
      <c r="A28" s="91"/>
      <c r="B28" s="91"/>
      <c r="C28" s="91"/>
      <c r="D28" s="91"/>
      <c r="E28" s="91"/>
      <c r="F28" s="91"/>
      <c r="G28" s="91"/>
      <c r="H28" s="91"/>
      <c r="I28" s="91"/>
      <c r="J28" s="91"/>
    </row>
    <row r="29" spans="1:10" x14ac:dyDescent="0.45">
      <c r="A29" s="91"/>
      <c r="B29" s="91"/>
      <c r="C29" s="91"/>
      <c r="D29" s="91"/>
      <c r="E29" s="91"/>
      <c r="F29" s="91"/>
      <c r="G29" s="91"/>
      <c r="H29" s="91"/>
      <c r="I29" s="91"/>
      <c r="J29" s="91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2"/>
  <sheetViews>
    <sheetView tabSelected="1" zoomScale="80" zoomScaleNormal="80" workbookViewId="0">
      <selection activeCell="G4" sqref="G4"/>
    </sheetView>
  </sheetViews>
  <sheetFormatPr defaultRowHeight="18" x14ac:dyDescent="0.45"/>
  <cols>
    <col min="1" max="1" width="14" customWidth="1"/>
    <col min="2" max="2" width="13.19921875" customWidth="1"/>
    <col min="4" max="4" width="14.69921875" customWidth="1"/>
    <col min="6" max="6" width="14.19921875" customWidth="1"/>
    <col min="8" max="8" width="15.59765625" customWidth="1"/>
  </cols>
  <sheetData>
    <row r="1" spans="1:8" x14ac:dyDescent="0.45">
      <c r="A1" s="28" t="s">
        <v>14</v>
      </c>
      <c r="B1" s="29"/>
      <c r="C1" s="30"/>
      <c r="D1" s="31"/>
      <c r="E1" s="30"/>
      <c r="F1" s="31"/>
      <c r="G1" s="30"/>
      <c r="H1" s="31"/>
    </row>
    <row r="2" spans="1:8" x14ac:dyDescent="0.45">
      <c r="A2" s="32"/>
      <c r="B2" s="30"/>
      <c r="C2" s="30"/>
      <c r="D2" s="31"/>
      <c r="E2" s="30"/>
      <c r="F2" s="31"/>
      <c r="G2" s="30"/>
      <c r="H2" s="31"/>
    </row>
    <row r="3" spans="1:8" x14ac:dyDescent="0.45">
      <c r="A3" s="33" t="s">
        <v>15</v>
      </c>
      <c r="B3" s="33" t="s">
        <v>16</v>
      </c>
      <c r="C3" s="33" t="s">
        <v>17</v>
      </c>
      <c r="D3" s="34" t="s">
        <v>18</v>
      </c>
      <c r="E3" s="33" t="s">
        <v>19</v>
      </c>
      <c r="F3" s="34" t="s">
        <v>18</v>
      </c>
      <c r="G3" s="33" t="s">
        <v>20</v>
      </c>
      <c r="H3" s="34" t="s">
        <v>18</v>
      </c>
    </row>
    <row r="4" spans="1:8" x14ac:dyDescent="0.45">
      <c r="A4" s="35" t="s">
        <v>21</v>
      </c>
      <c r="B4" s="35" t="s">
        <v>40</v>
      </c>
      <c r="C4" s="35"/>
      <c r="D4" s="36"/>
      <c r="E4" s="35"/>
      <c r="F4" s="36"/>
      <c r="G4" s="35" t="s">
        <v>41</v>
      </c>
      <c r="H4" s="36"/>
    </row>
    <row r="5" spans="1:8" x14ac:dyDescent="0.45">
      <c r="A5" s="35" t="s">
        <v>21</v>
      </c>
      <c r="B5" s="35"/>
      <c r="C5" s="35"/>
      <c r="D5" s="36"/>
      <c r="E5" s="35"/>
      <c r="F5" s="37"/>
      <c r="G5" s="35"/>
      <c r="H5" s="37"/>
    </row>
    <row r="6" spans="1:8" x14ac:dyDescent="0.45">
      <c r="A6" s="35" t="s">
        <v>21</v>
      </c>
      <c r="B6" s="35"/>
      <c r="C6" s="35"/>
      <c r="D6" s="37"/>
      <c r="E6" s="35"/>
      <c r="F6" s="37"/>
      <c r="G6" s="35"/>
      <c r="H6" s="37"/>
    </row>
    <row r="7" spans="1:8" x14ac:dyDescent="0.45">
      <c r="A7" s="35" t="s">
        <v>21</v>
      </c>
      <c r="B7" s="35"/>
      <c r="C7" s="35"/>
      <c r="D7" s="37"/>
      <c r="E7" s="35"/>
      <c r="F7" s="37"/>
      <c r="G7" s="35"/>
      <c r="H7" s="37"/>
    </row>
    <row r="8" spans="1:8" x14ac:dyDescent="0.45">
      <c r="A8" s="35" t="s">
        <v>21</v>
      </c>
      <c r="B8" s="35"/>
      <c r="C8" s="35"/>
      <c r="D8" s="37"/>
      <c r="E8" s="35"/>
      <c r="F8" s="37"/>
      <c r="G8" s="35"/>
      <c r="H8" s="37"/>
    </row>
    <row r="9" spans="1:8" x14ac:dyDescent="0.45">
      <c r="A9" s="35" t="s">
        <v>21</v>
      </c>
      <c r="B9" s="35"/>
      <c r="C9" s="35"/>
      <c r="D9" s="37"/>
      <c r="E9" s="35"/>
      <c r="F9" s="37"/>
      <c r="G9" s="35"/>
      <c r="H9" s="37"/>
    </row>
    <row r="10" spans="1:8" x14ac:dyDescent="0.45">
      <c r="A10" s="35" t="s">
        <v>21</v>
      </c>
      <c r="B10" s="35"/>
      <c r="C10" s="35"/>
      <c r="D10" s="37"/>
      <c r="E10" s="35"/>
      <c r="F10" s="37"/>
      <c r="G10" s="35"/>
      <c r="H10" s="37"/>
    </row>
    <row r="11" spans="1:8" x14ac:dyDescent="0.45">
      <c r="A11" s="35" t="s">
        <v>21</v>
      </c>
      <c r="B11" s="35"/>
      <c r="C11" s="35"/>
      <c r="D11" s="37"/>
      <c r="E11" s="35"/>
      <c r="F11" s="37"/>
      <c r="G11" s="35"/>
      <c r="H11" s="37"/>
    </row>
    <row r="12" spans="1:8" x14ac:dyDescent="0.45">
      <c r="A12" s="32"/>
      <c r="B12" s="30"/>
      <c r="C12" s="30"/>
      <c r="D12" s="31"/>
      <c r="E12" s="30"/>
      <c r="F12" s="31"/>
      <c r="G12" s="30"/>
      <c r="H12" s="31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hiroshi uenoyama</cp:lastModifiedBy>
  <dcterms:created xsi:type="dcterms:W3CDTF">2020-09-18T03:10:57Z</dcterms:created>
  <dcterms:modified xsi:type="dcterms:W3CDTF">2023-11-04T15:34:05Z</dcterms:modified>
</cp:coreProperties>
</file>