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ce44b075159731/デスクトップ/"/>
    </mc:Choice>
  </mc:AlternateContent>
  <xr:revisionPtr revIDLastSave="0" documentId="8_{EF8EC852-DB05-4CF2-919B-3561D2B99B80}" xr6:coauthVersionLast="45" xr6:coauthVersionMax="45" xr10:uidLastSave="{00000000-0000-0000-0000-000000000000}"/>
  <bookViews>
    <workbookView xWindow="2196" yWindow="852" windowWidth="20208" windowHeight="11544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  <externalReference r:id="rId10"/>
  </externalReferences>
  <definedNames>
    <definedName name="_xlnm.Print_Area" localSheetId="2">'検証シート　FIB1.5'!$A$1:$V$20</definedName>
    <definedName name="_xlnm.Print_Area" localSheetId="3">'検証シート　FIB2.0'!$A$1:$V$22</definedName>
  </definedNames>
  <calcPr calcId="191029" concurrentCalc="0"/>
</workbook>
</file>

<file path=xl/calcChain.xml><?xml version="1.0" encoding="utf-8"?>
<calcChain xmlns="http://schemas.openxmlformats.org/spreadsheetml/2006/main">
  <c r="K18" i="31" l="1"/>
  <c r="K16" i="31"/>
  <c r="K15" i="31"/>
  <c r="K13" i="31"/>
  <c r="K12" i="31"/>
  <c r="K17" i="31"/>
  <c r="K14" i="31"/>
  <c r="K11" i="31"/>
  <c r="K10" i="31"/>
  <c r="K9" i="31"/>
  <c r="K18" i="33"/>
  <c r="K16" i="33"/>
  <c r="K15" i="33"/>
  <c r="K17" i="33"/>
  <c r="K14" i="33"/>
  <c r="K11" i="33"/>
  <c r="K10" i="33"/>
  <c r="K9" i="33"/>
  <c r="K18" i="32"/>
  <c r="K16" i="32"/>
  <c r="K15" i="32"/>
  <c r="K13" i="32"/>
  <c r="K12" i="32"/>
  <c r="K17" i="32"/>
  <c r="K14" i="32"/>
  <c r="K11" i="32"/>
  <c r="K10" i="32"/>
  <c r="K9" i="32"/>
  <c r="U15" i="31"/>
  <c r="U14" i="31"/>
  <c r="U13" i="31"/>
  <c r="N13" i="31"/>
  <c r="S13" i="31"/>
  <c r="U12" i="31"/>
  <c r="N12" i="31"/>
  <c r="S12" i="31"/>
  <c r="U11" i="31"/>
  <c r="N11" i="31"/>
  <c r="S11" i="31"/>
  <c r="U10" i="31"/>
  <c r="N10" i="31"/>
  <c r="S10" i="31"/>
  <c r="U9" i="31"/>
  <c r="C9" i="31"/>
  <c r="L9" i="31"/>
  <c r="N9" i="31"/>
  <c r="S9" i="31"/>
  <c r="C10" i="31"/>
  <c r="C11" i="31"/>
  <c r="C12" i="31"/>
  <c r="C13" i="31"/>
  <c r="C14" i="31"/>
  <c r="L14" i="31"/>
  <c r="N14" i="31"/>
  <c r="S14" i="31"/>
  <c r="C15" i="31"/>
  <c r="L15" i="31"/>
  <c r="N15" i="31"/>
  <c r="S15" i="31"/>
  <c r="L20" i="31"/>
  <c r="S107" i="33"/>
  <c r="C108" i="33"/>
  <c r="K108" i="33"/>
  <c r="L108" i="33"/>
  <c r="S106" i="33"/>
  <c r="C107" i="33"/>
  <c r="K107" i="33"/>
  <c r="L107" i="33"/>
  <c r="S105" i="33"/>
  <c r="C106" i="33"/>
  <c r="K106" i="33"/>
  <c r="L106" i="33"/>
  <c r="S104" i="33"/>
  <c r="C105" i="33"/>
  <c r="K105" i="33"/>
  <c r="L105" i="33"/>
  <c r="S103" i="33"/>
  <c r="C104" i="33"/>
  <c r="K104" i="33"/>
  <c r="L104" i="33"/>
  <c r="S102" i="33"/>
  <c r="C103" i="33"/>
  <c r="K103" i="33"/>
  <c r="L103" i="33"/>
  <c r="S101" i="33"/>
  <c r="C102" i="33"/>
  <c r="K102" i="33"/>
  <c r="L102" i="33"/>
  <c r="S100" i="33"/>
  <c r="C101" i="33"/>
  <c r="K101" i="33"/>
  <c r="L101" i="33"/>
  <c r="S99" i="33"/>
  <c r="C100" i="33"/>
  <c r="K100" i="33"/>
  <c r="L100" i="33"/>
  <c r="S98" i="33"/>
  <c r="C99" i="33"/>
  <c r="K99" i="33"/>
  <c r="L99" i="33"/>
  <c r="S97" i="33"/>
  <c r="C98" i="33"/>
  <c r="K98" i="33"/>
  <c r="L98" i="33"/>
  <c r="S96" i="33"/>
  <c r="C97" i="33"/>
  <c r="K97" i="33"/>
  <c r="L97" i="33"/>
  <c r="S95" i="33"/>
  <c r="C96" i="33"/>
  <c r="K96" i="33"/>
  <c r="L96" i="33"/>
  <c r="S94" i="33"/>
  <c r="C95" i="33"/>
  <c r="K95" i="33"/>
  <c r="L95" i="33"/>
  <c r="S93" i="33"/>
  <c r="C94" i="33"/>
  <c r="K94" i="33"/>
  <c r="L94" i="33"/>
  <c r="S92" i="33"/>
  <c r="C93" i="33"/>
  <c r="K93" i="33"/>
  <c r="L93" i="33"/>
  <c r="S91" i="33"/>
  <c r="C92" i="33"/>
  <c r="K92" i="33"/>
  <c r="L92" i="33"/>
  <c r="S90" i="33"/>
  <c r="C91" i="33"/>
  <c r="K91" i="33"/>
  <c r="L91" i="33"/>
  <c r="S89" i="33"/>
  <c r="C90" i="33"/>
  <c r="K90" i="33"/>
  <c r="L90" i="33"/>
  <c r="S88" i="33"/>
  <c r="C89" i="33"/>
  <c r="K89" i="33"/>
  <c r="L89" i="33"/>
  <c r="S87" i="33"/>
  <c r="C88" i="33"/>
  <c r="K88" i="33"/>
  <c r="L88" i="33"/>
  <c r="S86" i="33"/>
  <c r="C87" i="33"/>
  <c r="K87" i="33"/>
  <c r="L87" i="33"/>
  <c r="S85" i="33"/>
  <c r="C86" i="33"/>
  <c r="K86" i="33"/>
  <c r="L86" i="33"/>
  <c r="S84" i="33"/>
  <c r="C85" i="33"/>
  <c r="K85" i="33"/>
  <c r="L85" i="33"/>
  <c r="S83" i="33"/>
  <c r="C84" i="33"/>
  <c r="K84" i="33"/>
  <c r="L84" i="33"/>
  <c r="S82" i="33"/>
  <c r="C83" i="33"/>
  <c r="K83" i="33"/>
  <c r="L83" i="33"/>
  <c r="S81" i="33"/>
  <c r="C82" i="33"/>
  <c r="K82" i="33"/>
  <c r="L82" i="33"/>
  <c r="S80" i="33"/>
  <c r="C81" i="33"/>
  <c r="K81" i="33"/>
  <c r="L81" i="33"/>
  <c r="S79" i="33"/>
  <c r="C80" i="33"/>
  <c r="K80" i="33"/>
  <c r="L80" i="33"/>
  <c r="S78" i="33"/>
  <c r="C79" i="33"/>
  <c r="K79" i="33"/>
  <c r="L79" i="33"/>
  <c r="S77" i="33"/>
  <c r="C78" i="33"/>
  <c r="K78" i="33"/>
  <c r="L78" i="33"/>
  <c r="S76" i="33"/>
  <c r="C77" i="33"/>
  <c r="K77" i="33"/>
  <c r="L77" i="33"/>
  <c r="S75" i="33"/>
  <c r="C76" i="33"/>
  <c r="K76" i="33"/>
  <c r="L76" i="33"/>
  <c r="S74" i="33"/>
  <c r="C75" i="33"/>
  <c r="K75" i="33"/>
  <c r="L75" i="33"/>
  <c r="S73" i="33"/>
  <c r="C74" i="33"/>
  <c r="K74" i="33"/>
  <c r="L74" i="33"/>
  <c r="S72" i="33"/>
  <c r="C73" i="33"/>
  <c r="K73" i="33"/>
  <c r="L73" i="33"/>
  <c r="S71" i="33"/>
  <c r="C72" i="33"/>
  <c r="K72" i="33"/>
  <c r="L72" i="33"/>
  <c r="S70" i="33"/>
  <c r="C71" i="33"/>
  <c r="K71" i="33"/>
  <c r="L71" i="33"/>
  <c r="S69" i="33"/>
  <c r="C70" i="33"/>
  <c r="K70" i="33"/>
  <c r="L70" i="33"/>
  <c r="S68" i="33"/>
  <c r="C69" i="33"/>
  <c r="K69" i="33"/>
  <c r="L69" i="33"/>
  <c r="S67" i="33"/>
  <c r="C68" i="33"/>
  <c r="K68" i="33"/>
  <c r="L68" i="33"/>
  <c r="S66" i="33"/>
  <c r="C67" i="33"/>
  <c r="K67" i="33"/>
  <c r="L67" i="33"/>
  <c r="S65" i="33"/>
  <c r="C66" i="33"/>
  <c r="K66" i="33"/>
  <c r="L66" i="33"/>
  <c r="S64" i="33"/>
  <c r="C65" i="33"/>
  <c r="K65" i="33"/>
  <c r="L65" i="33"/>
  <c r="S63" i="33"/>
  <c r="C64" i="33"/>
  <c r="K64" i="33"/>
  <c r="L64" i="33"/>
  <c r="S62" i="33"/>
  <c r="C63" i="33"/>
  <c r="K63" i="33"/>
  <c r="L63" i="33"/>
  <c r="S61" i="33"/>
  <c r="C62" i="33"/>
  <c r="K62" i="33"/>
  <c r="L62" i="33"/>
  <c r="S60" i="33"/>
  <c r="C61" i="33"/>
  <c r="K61" i="33"/>
  <c r="L61" i="33"/>
  <c r="S59" i="33"/>
  <c r="C60" i="33"/>
  <c r="K60" i="33"/>
  <c r="L60" i="33"/>
  <c r="S58" i="33"/>
  <c r="C59" i="33"/>
  <c r="K59" i="33"/>
  <c r="L59" i="33"/>
  <c r="S57" i="33"/>
  <c r="C58" i="33"/>
  <c r="K58" i="33"/>
  <c r="L58" i="33"/>
  <c r="S56" i="33"/>
  <c r="C57" i="33"/>
  <c r="K57" i="33"/>
  <c r="L57" i="33"/>
  <c r="S55" i="33"/>
  <c r="C56" i="33"/>
  <c r="K56" i="33"/>
  <c r="L56" i="33"/>
  <c r="S54" i="33"/>
  <c r="C55" i="33"/>
  <c r="K55" i="33"/>
  <c r="L55" i="33"/>
  <c r="S53" i="33"/>
  <c r="C54" i="33"/>
  <c r="K54" i="33"/>
  <c r="L54" i="33"/>
  <c r="S52" i="33"/>
  <c r="C53" i="33"/>
  <c r="K53" i="33"/>
  <c r="L53" i="33"/>
  <c r="S51" i="33"/>
  <c r="C52" i="33"/>
  <c r="K52" i="33"/>
  <c r="L52" i="33"/>
  <c r="S50" i="33"/>
  <c r="C51" i="33"/>
  <c r="K51" i="33"/>
  <c r="L51" i="33"/>
  <c r="S49" i="33"/>
  <c r="C50" i="33"/>
  <c r="K50" i="33"/>
  <c r="L50" i="33"/>
  <c r="S48" i="33"/>
  <c r="C49" i="33"/>
  <c r="K49" i="33"/>
  <c r="L49" i="33"/>
  <c r="S47" i="33"/>
  <c r="C48" i="33"/>
  <c r="K48" i="33"/>
  <c r="L48" i="33"/>
  <c r="S46" i="33"/>
  <c r="C47" i="33"/>
  <c r="K47" i="33"/>
  <c r="L47" i="33"/>
  <c r="S45" i="33"/>
  <c r="C46" i="33"/>
  <c r="K46" i="33"/>
  <c r="L46" i="33"/>
  <c r="S44" i="33"/>
  <c r="C45" i="33"/>
  <c r="K45" i="33"/>
  <c r="L45" i="33"/>
  <c r="S43" i="33"/>
  <c r="C44" i="33"/>
  <c r="K44" i="33"/>
  <c r="L44" i="33"/>
  <c r="S42" i="33"/>
  <c r="C43" i="33"/>
  <c r="K43" i="33"/>
  <c r="L43" i="33"/>
  <c r="S41" i="33"/>
  <c r="C42" i="33"/>
  <c r="K42" i="33"/>
  <c r="L42" i="33"/>
  <c r="S40" i="33"/>
  <c r="C41" i="33"/>
  <c r="K41" i="33"/>
  <c r="L41" i="33"/>
  <c r="S39" i="33"/>
  <c r="C40" i="33"/>
  <c r="K40" i="33"/>
  <c r="L40" i="33"/>
  <c r="S38" i="33"/>
  <c r="C39" i="33"/>
  <c r="K39" i="33"/>
  <c r="L39" i="33"/>
  <c r="S37" i="33"/>
  <c r="C38" i="33"/>
  <c r="K38" i="33"/>
  <c r="L38" i="33"/>
  <c r="S36" i="33"/>
  <c r="C37" i="33"/>
  <c r="K37" i="33"/>
  <c r="L37" i="33"/>
  <c r="S35" i="33"/>
  <c r="C36" i="33"/>
  <c r="K36" i="33"/>
  <c r="L36" i="33"/>
  <c r="S34" i="33"/>
  <c r="C35" i="33"/>
  <c r="K35" i="33"/>
  <c r="L35" i="33"/>
  <c r="S33" i="33"/>
  <c r="C34" i="33"/>
  <c r="K34" i="33"/>
  <c r="L34" i="33"/>
  <c r="S32" i="33"/>
  <c r="C33" i="33"/>
  <c r="K33" i="33"/>
  <c r="L33" i="33"/>
  <c r="S31" i="33"/>
  <c r="C32" i="33"/>
  <c r="K32" i="33"/>
  <c r="L32" i="33"/>
  <c r="S30" i="33"/>
  <c r="C31" i="33"/>
  <c r="K31" i="33"/>
  <c r="L31" i="33"/>
  <c r="S29" i="33"/>
  <c r="C30" i="33"/>
  <c r="K30" i="33"/>
  <c r="L30" i="33"/>
  <c r="S28" i="33"/>
  <c r="C29" i="33"/>
  <c r="K29" i="33"/>
  <c r="L29" i="33"/>
  <c r="S27" i="33"/>
  <c r="C28" i="33"/>
  <c r="K28" i="33"/>
  <c r="L28" i="33"/>
  <c r="S26" i="33"/>
  <c r="C27" i="33"/>
  <c r="K27" i="33"/>
  <c r="L27" i="33"/>
  <c r="S25" i="33"/>
  <c r="C26" i="33"/>
  <c r="K26" i="33"/>
  <c r="L26" i="33"/>
  <c r="S24" i="33"/>
  <c r="C25" i="33"/>
  <c r="K25" i="33"/>
  <c r="L25" i="33"/>
  <c r="S23" i="33"/>
  <c r="C24" i="33"/>
  <c r="K24" i="33"/>
  <c r="L24" i="33"/>
  <c r="S22" i="33"/>
  <c r="C23" i="33"/>
  <c r="K23" i="33"/>
  <c r="L23" i="33"/>
  <c r="S21" i="33"/>
  <c r="C22" i="33"/>
  <c r="K22" i="33"/>
  <c r="L22" i="33"/>
  <c r="S20" i="33"/>
  <c r="C21" i="33"/>
  <c r="K21" i="33"/>
  <c r="L21" i="33"/>
  <c r="S19" i="33"/>
  <c r="C20" i="33"/>
  <c r="K20" i="33"/>
  <c r="L20" i="33"/>
  <c r="U18" i="33"/>
  <c r="C9" i="33"/>
  <c r="L9" i="33"/>
  <c r="N9" i="33"/>
  <c r="U9" i="33"/>
  <c r="S9" i="33"/>
  <c r="C10" i="33"/>
  <c r="L10" i="33"/>
  <c r="N10" i="33"/>
  <c r="U10" i="33"/>
  <c r="S10" i="33"/>
  <c r="C11" i="33"/>
  <c r="L11" i="33"/>
  <c r="N11" i="33"/>
  <c r="U11" i="33"/>
  <c r="S11" i="33"/>
  <c r="C12" i="33"/>
  <c r="K12" i="33"/>
  <c r="L12" i="33"/>
  <c r="N12" i="33"/>
  <c r="U12" i="33"/>
  <c r="S12" i="33"/>
  <c r="C13" i="33"/>
  <c r="K13" i="33"/>
  <c r="L13" i="33"/>
  <c r="N13" i="33"/>
  <c r="U13" i="33"/>
  <c r="S13" i="33"/>
  <c r="C14" i="33"/>
  <c r="L14" i="33"/>
  <c r="N14" i="33"/>
  <c r="U14" i="33"/>
  <c r="S14" i="33"/>
  <c r="C15" i="33"/>
  <c r="L15" i="33"/>
  <c r="N15" i="33"/>
  <c r="C16" i="33"/>
  <c r="L16" i="33"/>
  <c r="N16" i="33"/>
  <c r="U16" i="33"/>
  <c r="S16" i="33"/>
  <c r="C17" i="33"/>
  <c r="L17" i="33"/>
  <c r="N17" i="33"/>
  <c r="U17" i="33"/>
  <c r="S17" i="33"/>
  <c r="C18" i="33"/>
  <c r="L18" i="33"/>
  <c r="N18" i="33"/>
  <c r="S18" i="33"/>
  <c r="C19" i="33"/>
  <c r="K19" i="33"/>
  <c r="L19" i="33"/>
  <c r="N108" i="33"/>
  <c r="N107" i="33"/>
  <c r="N106" i="33"/>
  <c r="N105" i="33"/>
  <c r="N104" i="33"/>
  <c r="N103" i="33"/>
  <c r="N102" i="33"/>
  <c r="N101" i="33"/>
  <c r="N100" i="33"/>
  <c r="N99" i="33"/>
  <c r="N98" i="33"/>
  <c r="N97" i="33"/>
  <c r="N96" i="33"/>
  <c r="N95" i="33"/>
  <c r="N94" i="33"/>
  <c r="N93" i="33"/>
  <c r="N92" i="33"/>
  <c r="N91" i="33"/>
  <c r="N90" i="33"/>
  <c r="N89" i="33"/>
  <c r="N88" i="33"/>
  <c r="N87" i="33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S107" i="31"/>
  <c r="C108" i="31"/>
  <c r="S106" i="31"/>
  <c r="C107" i="31"/>
  <c r="S105" i="31"/>
  <c r="C106" i="31"/>
  <c r="S104" i="31"/>
  <c r="C105" i="31"/>
  <c r="S103" i="31"/>
  <c r="C104" i="31"/>
  <c r="S102" i="31"/>
  <c r="C103" i="31"/>
  <c r="S101" i="31"/>
  <c r="C102" i="31"/>
  <c r="S100" i="31"/>
  <c r="C101" i="31"/>
  <c r="S99" i="31"/>
  <c r="C100" i="31"/>
  <c r="S98" i="31"/>
  <c r="C99" i="31"/>
  <c r="S97" i="31"/>
  <c r="C98" i="31"/>
  <c r="S96" i="31"/>
  <c r="C97" i="31"/>
  <c r="S95" i="31"/>
  <c r="C96" i="31"/>
  <c r="S94" i="31"/>
  <c r="C95" i="31"/>
  <c r="S93" i="31"/>
  <c r="C94" i="31"/>
  <c r="S92" i="31"/>
  <c r="C93" i="31"/>
  <c r="S91" i="31"/>
  <c r="C92" i="31"/>
  <c r="S90" i="31"/>
  <c r="C91" i="31"/>
  <c r="S89" i="31"/>
  <c r="C90" i="31"/>
  <c r="S88" i="31"/>
  <c r="C89" i="31"/>
  <c r="S87" i="31"/>
  <c r="C88" i="31"/>
  <c r="S86" i="31"/>
  <c r="C87" i="31"/>
  <c r="S85" i="31"/>
  <c r="C86" i="31"/>
  <c r="S84" i="31"/>
  <c r="C85" i="31"/>
  <c r="S83" i="31"/>
  <c r="C84" i="31"/>
  <c r="S82" i="31"/>
  <c r="C83" i="31"/>
  <c r="S81" i="31"/>
  <c r="C82" i="31"/>
  <c r="S80" i="31"/>
  <c r="C81" i="31"/>
  <c r="S79" i="31"/>
  <c r="C80" i="31"/>
  <c r="S78" i="31"/>
  <c r="C79" i="31"/>
  <c r="S77" i="31"/>
  <c r="C78" i="31"/>
  <c r="S76" i="31"/>
  <c r="C77" i="31"/>
  <c r="S75" i="31"/>
  <c r="C76" i="31"/>
  <c r="S74" i="31"/>
  <c r="C75" i="31"/>
  <c r="S73" i="31"/>
  <c r="C74" i="31"/>
  <c r="S72" i="31"/>
  <c r="C73" i="31"/>
  <c r="S71" i="31"/>
  <c r="C72" i="31"/>
  <c r="S70" i="31"/>
  <c r="C71" i="31"/>
  <c r="S69" i="31"/>
  <c r="C70" i="31"/>
  <c r="S68" i="31"/>
  <c r="C69" i="31"/>
  <c r="S67" i="31"/>
  <c r="C68" i="31"/>
  <c r="S66" i="31"/>
  <c r="C67" i="31"/>
  <c r="S65" i="31"/>
  <c r="C66" i="31"/>
  <c r="S64" i="31"/>
  <c r="C65" i="31"/>
  <c r="S63" i="31"/>
  <c r="C64" i="31"/>
  <c r="S62" i="31"/>
  <c r="C63" i="31"/>
  <c r="S61" i="31"/>
  <c r="C62" i="31"/>
  <c r="S60" i="31"/>
  <c r="C61" i="31"/>
  <c r="S59" i="31"/>
  <c r="C60" i="31"/>
  <c r="S58" i="31"/>
  <c r="C59" i="31"/>
  <c r="S57" i="31"/>
  <c r="C58" i="31"/>
  <c r="S56" i="31"/>
  <c r="C57" i="31"/>
  <c r="S55" i="31"/>
  <c r="C56" i="31"/>
  <c r="S54" i="31"/>
  <c r="C55" i="31"/>
  <c r="S53" i="31"/>
  <c r="C54" i="31"/>
  <c r="S52" i="31"/>
  <c r="C53" i="31"/>
  <c r="S51" i="31"/>
  <c r="C52" i="31"/>
  <c r="S50" i="31"/>
  <c r="C51" i="31"/>
  <c r="S49" i="31"/>
  <c r="C50" i="31"/>
  <c r="S48" i="31"/>
  <c r="C49" i="31"/>
  <c r="S47" i="31"/>
  <c r="C48" i="31"/>
  <c r="S46" i="31"/>
  <c r="C47" i="31"/>
  <c r="S45" i="31"/>
  <c r="C46" i="31"/>
  <c r="S44" i="31"/>
  <c r="C45" i="31"/>
  <c r="S43" i="31"/>
  <c r="C44" i="31"/>
  <c r="S42" i="31"/>
  <c r="C43" i="31"/>
  <c r="S41" i="31"/>
  <c r="C42" i="31"/>
  <c r="S40" i="31"/>
  <c r="C41" i="31"/>
  <c r="S39" i="31"/>
  <c r="C40" i="31"/>
  <c r="S38" i="31"/>
  <c r="C39" i="31"/>
  <c r="S37" i="31"/>
  <c r="C38" i="31"/>
  <c r="S36" i="31"/>
  <c r="C37" i="31"/>
  <c r="S35" i="31"/>
  <c r="C36" i="31"/>
  <c r="S34" i="31"/>
  <c r="C35" i="31"/>
  <c r="S33" i="31"/>
  <c r="C34" i="31"/>
  <c r="S32" i="31"/>
  <c r="C33" i="31"/>
  <c r="S31" i="31"/>
  <c r="C32" i="31"/>
  <c r="S30" i="31"/>
  <c r="C31" i="31"/>
  <c r="S29" i="31"/>
  <c r="C30" i="31"/>
  <c r="S28" i="31"/>
  <c r="C29" i="31"/>
  <c r="S27" i="31"/>
  <c r="C28" i="31"/>
  <c r="S26" i="31"/>
  <c r="C27" i="31"/>
  <c r="S25" i="31"/>
  <c r="C26" i="31"/>
  <c r="S24" i="31"/>
  <c r="C25" i="31"/>
  <c r="S23" i="31"/>
  <c r="C24" i="31"/>
  <c r="S22" i="31"/>
  <c r="C23" i="31"/>
  <c r="S21" i="31"/>
  <c r="C22" i="31"/>
  <c r="S20" i="31"/>
  <c r="C21" i="31"/>
  <c r="S19" i="31"/>
  <c r="C20" i="31"/>
  <c r="U18" i="31"/>
  <c r="C16" i="31"/>
  <c r="L16" i="31"/>
  <c r="N16" i="31"/>
  <c r="U16" i="31"/>
  <c r="S16" i="31"/>
  <c r="C17" i="31"/>
  <c r="L17" i="31"/>
  <c r="N17" i="31"/>
  <c r="U17" i="31"/>
  <c r="S17" i="31"/>
  <c r="C18" i="31"/>
  <c r="L18" i="31"/>
  <c r="N18" i="31"/>
  <c r="S18" i="31"/>
  <c r="C19" i="31"/>
  <c r="U11" i="32"/>
  <c r="U10" i="32"/>
  <c r="U9" i="32"/>
  <c r="L9" i="32"/>
  <c r="N9" i="32"/>
  <c r="S9" i="32"/>
  <c r="C10" i="32"/>
  <c r="L10" i="32"/>
  <c r="N10" i="32"/>
  <c r="S10" i="32"/>
  <c r="C11" i="32"/>
  <c r="L11" i="32"/>
  <c r="N11" i="32"/>
  <c r="S11" i="32"/>
  <c r="C12" i="32"/>
  <c r="L12" i="32"/>
  <c r="N12" i="32"/>
  <c r="U12" i="32"/>
  <c r="S12" i="32"/>
  <c r="C13" i="32"/>
  <c r="L13" i="32"/>
  <c r="N13" i="32"/>
  <c r="U13" i="32"/>
  <c r="S13" i="32"/>
  <c r="C14" i="32"/>
  <c r="L14" i="32"/>
  <c r="N14" i="32"/>
  <c r="U14" i="32"/>
  <c r="S14" i="32"/>
  <c r="C15" i="32"/>
  <c r="L15" i="32"/>
  <c r="N15" i="32"/>
  <c r="U15" i="32"/>
  <c r="S15" i="32"/>
  <c r="C16" i="32"/>
  <c r="L16" i="32"/>
  <c r="U16" i="32"/>
  <c r="N16" i="32"/>
  <c r="S16" i="32"/>
  <c r="C17" i="32"/>
  <c r="L17" i="32"/>
  <c r="U17" i="32"/>
  <c r="N17" i="32"/>
  <c r="S17" i="32"/>
  <c r="C18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92" i="32"/>
  <c r="L93" i="32"/>
  <c r="L94" i="32"/>
  <c r="L95" i="32"/>
  <c r="L96" i="32"/>
  <c r="L97" i="32"/>
  <c r="L98" i="32"/>
  <c r="L99" i="32"/>
  <c r="L100" i="32"/>
  <c r="L101" i="32"/>
  <c r="L102" i="32"/>
  <c r="L103" i="32"/>
  <c r="L104" i="32"/>
  <c r="L105" i="32"/>
  <c r="L106" i="32"/>
  <c r="L107" i="32"/>
  <c r="L108" i="32"/>
  <c r="U18" i="32"/>
  <c r="N18" i="32"/>
  <c r="S18" i="32"/>
  <c r="C19" i="32"/>
  <c r="S19" i="32"/>
  <c r="C20" i="32"/>
  <c r="S20" i="32"/>
  <c r="C21" i="32"/>
  <c r="S21" i="32"/>
  <c r="C22" i="32"/>
  <c r="S22" i="32"/>
  <c r="C23" i="32"/>
  <c r="S23" i="32"/>
  <c r="C24" i="32"/>
  <c r="S24" i="32"/>
  <c r="C25" i="32"/>
  <c r="S25" i="32"/>
  <c r="C26" i="32"/>
  <c r="S26" i="32"/>
  <c r="C27" i="32"/>
  <c r="S27" i="32"/>
  <c r="C28" i="32"/>
  <c r="S28" i="32"/>
  <c r="C29" i="32"/>
  <c r="S29" i="32"/>
  <c r="C30" i="32"/>
  <c r="S30" i="32"/>
  <c r="C31" i="32"/>
  <c r="S31" i="32"/>
  <c r="C32" i="32"/>
  <c r="S32" i="32"/>
  <c r="C33" i="32"/>
  <c r="S33" i="32"/>
  <c r="C34" i="32"/>
  <c r="S34" i="32"/>
  <c r="C35" i="32"/>
  <c r="S35" i="32"/>
  <c r="C36" i="32"/>
  <c r="S36" i="32"/>
  <c r="C37" i="32"/>
  <c r="S37" i="32"/>
  <c r="C38" i="32"/>
  <c r="S38" i="32"/>
  <c r="C39" i="32"/>
  <c r="S39" i="32"/>
  <c r="C40" i="32"/>
  <c r="S40" i="32"/>
  <c r="C41" i="32"/>
  <c r="S41" i="32"/>
  <c r="C42" i="32"/>
  <c r="S42" i="32"/>
  <c r="C43" i="32"/>
  <c r="S43" i="32"/>
  <c r="C44" i="32"/>
  <c r="S44" i="32"/>
  <c r="C45" i="32"/>
  <c r="S45" i="32"/>
  <c r="C46" i="32"/>
  <c r="S46" i="32"/>
  <c r="C47" i="32"/>
  <c r="S47" i="32"/>
  <c r="C48" i="32"/>
  <c r="S48" i="32"/>
  <c r="C49" i="32"/>
  <c r="S49" i="32"/>
  <c r="C50" i="32"/>
  <c r="S50" i="32"/>
  <c r="C51" i="32"/>
  <c r="S51" i="32"/>
  <c r="C52" i="32"/>
  <c r="S52" i="32"/>
  <c r="C53" i="32"/>
  <c r="S53" i="32"/>
  <c r="C54" i="32"/>
  <c r="S54" i="32"/>
  <c r="C55" i="32"/>
  <c r="S55" i="32"/>
  <c r="C56" i="32"/>
  <c r="S56" i="32"/>
  <c r="C57" i="32"/>
  <c r="S57" i="32"/>
  <c r="C58" i="32"/>
  <c r="S58" i="32"/>
  <c r="C59" i="32"/>
  <c r="S59" i="32"/>
  <c r="C60" i="32"/>
  <c r="S60" i="32"/>
  <c r="C61" i="32"/>
  <c r="S61" i="32"/>
  <c r="C62" i="32"/>
  <c r="S62" i="32"/>
  <c r="C63" i="32"/>
  <c r="S63" i="32"/>
  <c r="C64" i="32"/>
  <c r="S64" i="32"/>
  <c r="C65" i="32"/>
  <c r="S65" i="32"/>
  <c r="C66" i="32"/>
  <c r="S66" i="32"/>
  <c r="C67" i="32"/>
  <c r="S67" i="32"/>
  <c r="C68" i="32"/>
  <c r="S68" i="32"/>
  <c r="C69" i="32"/>
  <c r="S69" i="32"/>
  <c r="C70" i="32"/>
  <c r="S70" i="32"/>
  <c r="C71" i="32"/>
  <c r="S71" i="32"/>
  <c r="C72" i="32"/>
  <c r="S72" i="32"/>
  <c r="C73" i="32"/>
  <c r="S73" i="32"/>
  <c r="C74" i="32"/>
  <c r="S74" i="32"/>
  <c r="C75" i="32"/>
  <c r="S75" i="32"/>
  <c r="C76" i="32"/>
  <c r="S76" i="32"/>
  <c r="C77" i="32"/>
  <c r="S77" i="32"/>
  <c r="C78" i="32"/>
  <c r="S78" i="32"/>
  <c r="C79" i="32"/>
  <c r="S79" i="32"/>
  <c r="C80" i="32"/>
  <c r="S80" i="32"/>
  <c r="C81" i="32"/>
  <c r="S81" i="32"/>
  <c r="C82" i="32"/>
  <c r="S82" i="32"/>
  <c r="C83" i="32"/>
  <c r="S83" i="32"/>
  <c r="C84" i="32"/>
  <c r="S84" i="32"/>
  <c r="C85" i="32"/>
  <c r="S85" i="32"/>
  <c r="C86" i="32"/>
  <c r="S86" i="32"/>
  <c r="C87" i="32"/>
  <c r="S87" i="32"/>
  <c r="C88" i="32"/>
  <c r="S88" i="32"/>
  <c r="C89" i="32"/>
  <c r="S89" i="32"/>
  <c r="C90" i="32"/>
  <c r="S90" i="32"/>
  <c r="C91" i="32"/>
  <c r="S91" i="32"/>
  <c r="C92" i="32"/>
  <c r="S92" i="32"/>
  <c r="C93" i="32"/>
  <c r="S93" i="32"/>
  <c r="C94" i="32"/>
  <c r="S94" i="32"/>
  <c r="C95" i="32"/>
  <c r="S95" i="32"/>
  <c r="C96" i="32"/>
  <c r="S96" i="32"/>
  <c r="C97" i="32"/>
  <c r="S97" i="32"/>
  <c r="C98" i="32"/>
  <c r="S98" i="32"/>
  <c r="C99" i="32"/>
  <c r="S99" i="32"/>
  <c r="C100" i="32"/>
  <c r="S100" i="32"/>
  <c r="C101" i="32"/>
  <c r="S101" i="32"/>
  <c r="C102" i="32"/>
  <c r="S102" i="32"/>
  <c r="C103" i="32"/>
  <c r="S103" i="32"/>
  <c r="C104" i="32"/>
  <c r="S104" i="32"/>
  <c r="C105" i="32"/>
  <c r="S105" i="32"/>
  <c r="C106" i="32"/>
  <c r="S106" i="32"/>
  <c r="C107" i="32"/>
  <c r="S107" i="32"/>
  <c r="C108" i="32"/>
  <c r="M4" i="31"/>
  <c r="M4" i="32"/>
  <c r="W108" i="33"/>
  <c r="U108" i="33"/>
  <c r="X108" i="33"/>
  <c r="S108" i="33"/>
  <c r="AA108" i="33"/>
  <c r="W107" i="33"/>
  <c r="U107" i="33"/>
  <c r="X107" i="33"/>
  <c r="AB107" i="33"/>
  <c r="W106" i="33"/>
  <c r="U106" i="33"/>
  <c r="X106" i="33"/>
  <c r="W105" i="33"/>
  <c r="U105" i="33"/>
  <c r="X105" i="33"/>
  <c r="AA105" i="33"/>
  <c r="W104" i="33"/>
  <c r="U104" i="33"/>
  <c r="X104" i="33"/>
  <c r="AA104" i="33"/>
  <c r="W103" i="33"/>
  <c r="U103" i="33"/>
  <c r="X103" i="33"/>
  <c r="Y104" i="33"/>
  <c r="Z104" i="33"/>
  <c r="W102" i="33"/>
  <c r="U102" i="33"/>
  <c r="X102" i="33"/>
  <c r="W101" i="33"/>
  <c r="U101" i="33"/>
  <c r="X101" i="33"/>
  <c r="AA101" i="33"/>
  <c r="W100" i="33"/>
  <c r="U100" i="33"/>
  <c r="X100" i="33"/>
  <c r="AA100" i="33"/>
  <c r="W99" i="33"/>
  <c r="U99" i="33"/>
  <c r="X99" i="33"/>
  <c r="Y100" i="33"/>
  <c r="Z100" i="33"/>
  <c r="W98" i="33"/>
  <c r="U98" i="33"/>
  <c r="X98" i="33"/>
  <c r="W97" i="33"/>
  <c r="U97" i="33"/>
  <c r="X97" i="33"/>
  <c r="AA97" i="33"/>
  <c r="W96" i="33"/>
  <c r="U96" i="33"/>
  <c r="X96" i="33"/>
  <c r="AA96" i="33"/>
  <c r="W95" i="33"/>
  <c r="U95" i="33"/>
  <c r="X95" i="33"/>
  <c r="Y96" i="33"/>
  <c r="Z96" i="33"/>
  <c r="W94" i="33"/>
  <c r="U94" i="33"/>
  <c r="X94" i="33"/>
  <c r="W93" i="33"/>
  <c r="U93" i="33"/>
  <c r="X93" i="33"/>
  <c r="AA93" i="33"/>
  <c r="W92" i="33"/>
  <c r="U92" i="33"/>
  <c r="X92" i="33"/>
  <c r="AA92" i="33"/>
  <c r="W91" i="33"/>
  <c r="U91" i="33"/>
  <c r="X91" i="33"/>
  <c r="Y92" i="33"/>
  <c r="Z92" i="33"/>
  <c r="W90" i="33"/>
  <c r="U90" i="33"/>
  <c r="X90" i="33"/>
  <c r="W89" i="33"/>
  <c r="U89" i="33"/>
  <c r="X89" i="33"/>
  <c r="W88" i="33"/>
  <c r="U88" i="33"/>
  <c r="X88" i="33"/>
  <c r="AA88" i="33"/>
  <c r="W87" i="33"/>
  <c r="U87" i="33"/>
  <c r="X87" i="33"/>
  <c r="Y88" i="33"/>
  <c r="Z88" i="33"/>
  <c r="W86" i="33"/>
  <c r="U86" i="33"/>
  <c r="X86" i="33"/>
  <c r="Y87" i="33"/>
  <c r="Z87" i="33"/>
  <c r="W85" i="33"/>
  <c r="U85" i="33"/>
  <c r="X85" i="33"/>
  <c r="W84" i="33"/>
  <c r="U84" i="33"/>
  <c r="X84" i="33"/>
  <c r="AA84" i="33"/>
  <c r="W83" i="33"/>
  <c r="U83" i="33"/>
  <c r="X83" i="33"/>
  <c r="Y84" i="33"/>
  <c r="Z84" i="33"/>
  <c r="W82" i="33"/>
  <c r="U82" i="33"/>
  <c r="X82" i="33"/>
  <c r="Y83" i="33"/>
  <c r="Z83" i="33"/>
  <c r="W81" i="33"/>
  <c r="U81" i="33"/>
  <c r="X81" i="33"/>
  <c r="Y82" i="33"/>
  <c r="Z82" i="33"/>
  <c r="W80" i="33"/>
  <c r="U80" i="33"/>
  <c r="X80" i="33"/>
  <c r="Y81" i="33"/>
  <c r="Z81" i="33"/>
  <c r="W79" i="33"/>
  <c r="U79" i="33"/>
  <c r="X79" i="33"/>
  <c r="W78" i="33"/>
  <c r="U78" i="33"/>
  <c r="X78" i="33"/>
  <c r="Y79" i="33"/>
  <c r="Z79" i="33"/>
  <c r="W77" i="33"/>
  <c r="U77" i="33"/>
  <c r="X77" i="33"/>
  <c r="Y78" i="33"/>
  <c r="Z78" i="33"/>
  <c r="U76" i="33"/>
  <c r="X76" i="33"/>
  <c r="W76" i="33"/>
  <c r="Y77" i="33"/>
  <c r="Z77" i="33"/>
  <c r="W75" i="33"/>
  <c r="U75" i="33"/>
  <c r="X75" i="33"/>
  <c r="W74" i="33"/>
  <c r="U74" i="33"/>
  <c r="X74" i="33"/>
  <c r="Y75" i="33"/>
  <c r="Z75" i="33"/>
  <c r="W73" i="33"/>
  <c r="U73" i="33"/>
  <c r="X73" i="33"/>
  <c r="Y74" i="33"/>
  <c r="Z74" i="33"/>
  <c r="W72" i="33"/>
  <c r="U72" i="33"/>
  <c r="X72" i="33"/>
  <c r="Y73" i="33"/>
  <c r="Z73" i="33"/>
  <c r="W71" i="33"/>
  <c r="U71" i="33"/>
  <c r="X71" i="33"/>
  <c r="W70" i="33"/>
  <c r="U70" i="33"/>
  <c r="X70" i="33"/>
  <c r="Y71" i="33"/>
  <c r="Z71" i="33"/>
  <c r="W69" i="33"/>
  <c r="U69" i="33"/>
  <c r="X69" i="33"/>
  <c r="Y70" i="33"/>
  <c r="Z70" i="33"/>
  <c r="W68" i="33"/>
  <c r="U68" i="33"/>
  <c r="X68" i="33"/>
  <c r="Y69" i="33"/>
  <c r="Z69" i="33"/>
  <c r="W67" i="33"/>
  <c r="U67" i="33"/>
  <c r="X67" i="33"/>
  <c r="W66" i="33"/>
  <c r="U66" i="33"/>
  <c r="X66" i="33"/>
  <c r="Y67" i="33"/>
  <c r="Z67" i="33"/>
  <c r="W65" i="33"/>
  <c r="U65" i="33"/>
  <c r="X65" i="33"/>
  <c r="Y66" i="33"/>
  <c r="Z66" i="33"/>
  <c r="W64" i="33"/>
  <c r="U64" i="33"/>
  <c r="X64" i="33"/>
  <c r="Y65" i="33"/>
  <c r="Z65" i="33"/>
  <c r="U63" i="33"/>
  <c r="X63" i="33"/>
  <c r="W63" i="33"/>
  <c r="W62" i="33"/>
  <c r="U62" i="33"/>
  <c r="X62" i="33"/>
  <c r="Y63" i="33"/>
  <c r="Z63" i="33"/>
  <c r="W61" i="33"/>
  <c r="U61" i="33"/>
  <c r="X61" i="33"/>
  <c r="Y62" i="33"/>
  <c r="Z62" i="33"/>
  <c r="W60" i="33"/>
  <c r="U60" i="33"/>
  <c r="X60" i="33"/>
  <c r="Y61" i="33"/>
  <c r="Z61" i="33"/>
  <c r="W59" i="33"/>
  <c r="U59" i="33"/>
  <c r="X59" i="33"/>
  <c r="W58" i="33"/>
  <c r="U58" i="33"/>
  <c r="X58" i="33"/>
  <c r="Y59" i="33"/>
  <c r="Z59" i="33"/>
  <c r="W57" i="33"/>
  <c r="U57" i="33"/>
  <c r="X57" i="33"/>
  <c r="Y58" i="33"/>
  <c r="Z58" i="33"/>
  <c r="W56" i="33"/>
  <c r="U56" i="33"/>
  <c r="X56" i="33"/>
  <c r="Y57" i="33"/>
  <c r="Z57" i="33"/>
  <c r="U55" i="33"/>
  <c r="X55" i="33"/>
  <c r="W55" i="33"/>
  <c r="W54" i="33"/>
  <c r="U54" i="33"/>
  <c r="X54" i="33"/>
  <c r="Y55" i="33"/>
  <c r="Z55" i="33"/>
  <c r="W53" i="33"/>
  <c r="U53" i="33"/>
  <c r="X53" i="33"/>
  <c r="Y54" i="33"/>
  <c r="Z54" i="33"/>
  <c r="W52" i="33"/>
  <c r="U52" i="33"/>
  <c r="X52" i="33"/>
  <c r="Y53" i="33"/>
  <c r="Z53" i="33"/>
  <c r="W51" i="33"/>
  <c r="U51" i="33"/>
  <c r="X51" i="33"/>
  <c r="W50" i="33"/>
  <c r="U50" i="33"/>
  <c r="X50" i="33"/>
  <c r="Y51" i="33"/>
  <c r="Z51" i="33"/>
  <c r="W49" i="33"/>
  <c r="U49" i="33"/>
  <c r="X49" i="33"/>
  <c r="Y50" i="33"/>
  <c r="Z50" i="33"/>
  <c r="W48" i="33"/>
  <c r="U48" i="33"/>
  <c r="X48" i="33"/>
  <c r="Y49" i="33"/>
  <c r="Z49" i="33"/>
  <c r="W47" i="33"/>
  <c r="U47" i="33"/>
  <c r="X47" i="33"/>
  <c r="W46" i="33"/>
  <c r="U46" i="33"/>
  <c r="X46" i="33"/>
  <c r="Y47" i="33"/>
  <c r="Z47" i="33"/>
  <c r="W45" i="33"/>
  <c r="U45" i="33"/>
  <c r="X45" i="33"/>
  <c r="Y46" i="33"/>
  <c r="Z46" i="33"/>
  <c r="W44" i="33"/>
  <c r="U44" i="33"/>
  <c r="X44" i="33"/>
  <c r="Y45" i="33"/>
  <c r="Z45" i="33"/>
  <c r="W43" i="33"/>
  <c r="U43" i="33"/>
  <c r="X43" i="33"/>
  <c r="W42" i="33"/>
  <c r="U42" i="33"/>
  <c r="X42" i="33"/>
  <c r="Y43" i="33"/>
  <c r="Z43" i="33"/>
  <c r="W41" i="33"/>
  <c r="U41" i="33"/>
  <c r="X41" i="33"/>
  <c r="Y42" i="33"/>
  <c r="Z42" i="33"/>
  <c r="W40" i="33"/>
  <c r="U40" i="33"/>
  <c r="X40" i="33"/>
  <c r="Y41" i="33"/>
  <c r="Z41" i="33"/>
  <c r="W39" i="33"/>
  <c r="U39" i="33"/>
  <c r="X39" i="33"/>
  <c r="W38" i="33"/>
  <c r="U38" i="33"/>
  <c r="X38" i="33"/>
  <c r="Y39" i="33"/>
  <c r="Z39" i="33"/>
  <c r="W37" i="33"/>
  <c r="U37" i="33"/>
  <c r="X37" i="33"/>
  <c r="Y38" i="33"/>
  <c r="Z38" i="33"/>
  <c r="W36" i="33"/>
  <c r="U36" i="33"/>
  <c r="X36" i="33"/>
  <c r="Y37" i="33"/>
  <c r="Z37" i="33"/>
  <c r="W35" i="33"/>
  <c r="U35" i="33"/>
  <c r="X35" i="33"/>
  <c r="W34" i="33"/>
  <c r="U34" i="33"/>
  <c r="X34" i="33"/>
  <c r="Y35" i="33"/>
  <c r="Z35" i="33"/>
  <c r="W33" i="33"/>
  <c r="U33" i="33"/>
  <c r="X33" i="33"/>
  <c r="Y34" i="33"/>
  <c r="Z34" i="33"/>
  <c r="W32" i="33"/>
  <c r="U32" i="33"/>
  <c r="X32" i="33"/>
  <c r="Y33" i="33"/>
  <c r="Z33" i="33"/>
  <c r="W31" i="33"/>
  <c r="U31" i="33"/>
  <c r="X31" i="33"/>
  <c r="W30" i="33"/>
  <c r="U30" i="33"/>
  <c r="X30" i="33"/>
  <c r="Y31" i="33"/>
  <c r="Z31" i="33"/>
  <c r="W29" i="33"/>
  <c r="U29" i="33"/>
  <c r="X29" i="33"/>
  <c r="Y30" i="33"/>
  <c r="Z30" i="33"/>
  <c r="W28" i="33"/>
  <c r="U28" i="33"/>
  <c r="X28" i="33"/>
  <c r="Y29" i="33"/>
  <c r="Z29" i="33"/>
  <c r="W27" i="33"/>
  <c r="U27" i="33"/>
  <c r="X27" i="33"/>
  <c r="W26" i="33"/>
  <c r="U26" i="33"/>
  <c r="X26" i="33"/>
  <c r="Y27" i="33"/>
  <c r="Z27" i="33"/>
  <c r="W25" i="33"/>
  <c r="U25" i="33"/>
  <c r="X25" i="33"/>
  <c r="Y26" i="33"/>
  <c r="Z26" i="33"/>
  <c r="W24" i="33"/>
  <c r="U24" i="33"/>
  <c r="X24" i="33"/>
  <c r="Y25" i="33"/>
  <c r="Z25" i="33"/>
  <c r="W23" i="33"/>
  <c r="U23" i="33"/>
  <c r="X23" i="33"/>
  <c r="U22" i="33"/>
  <c r="W22" i="33"/>
  <c r="U21" i="33"/>
  <c r="W21" i="33"/>
  <c r="X21" i="33"/>
  <c r="Y22" i="33"/>
  <c r="Z22" i="33"/>
  <c r="U20" i="33"/>
  <c r="W20" i="33"/>
  <c r="Y21" i="33"/>
  <c r="Z21" i="33"/>
  <c r="U19" i="33"/>
  <c r="X19" i="33"/>
  <c r="Y20" i="33"/>
  <c r="Z20" i="33"/>
  <c r="X18" i="33"/>
  <c r="Y10" i="33"/>
  <c r="Y11" i="33"/>
  <c r="Y12" i="33"/>
  <c r="Y13" i="33"/>
  <c r="Y14" i="33"/>
  <c r="Y15" i="33"/>
  <c r="Y16" i="33"/>
  <c r="Y17" i="33"/>
  <c r="Y18" i="33"/>
  <c r="Y19" i="33"/>
  <c r="Z19" i="33"/>
  <c r="X16" i="33"/>
  <c r="X15" i="33"/>
  <c r="W9" i="33"/>
  <c r="W10" i="33"/>
  <c r="W11" i="33"/>
  <c r="W12" i="33"/>
  <c r="W13" i="33"/>
  <c r="W14" i="33"/>
  <c r="X12" i="33"/>
  <c r="X13" i="33"/>
  <c r="Z14" i="33"/>
  <c r="Z13" i="33"/>
  <c r="X9" i="33"/>
  <c r="X10" i="33"/>
  <c r="X11" i="33"/>
  <c r="Z12" i="33"/>
  <c r="W108" i="32"/>
  <c r="U108" i="32"/>
  <c r="X108" i="32"/>
  <c r="S108" i="32"/>
  <c r="N108" i="32"/>
  <c r="U107" i="32"/>
  <c r="X107" i="32"/>
  <c r="W107" i="32"/>
  <c r="Y108" i="32"/>
  <c r="Z108" i="32"/>
  <c r="N107" i="32"/>
  <c r="W106" i="32"/>
  <c r="U106" i="32"/>
  <c r="X106" i="32"/>
  <c r="Y107" i="32"/>
  <c r="Z107" i="32"/>
  <c r="N106" i="32"/>
  <c r="W105" i="32"/>
  <c r="U105" i="32"/>
  <c r="X105" i="32"/>
  <c r="N105" i="32"/>
  <c r="W104" i="32"/>
  <c r="U104" i="32"/>
  <c r="X104" i="32"/>
  <c r="N104" i="32"/>
  <c r="W103" i="32"/>
  <c r="U103" i="32"/>
  <c r="X103" i="32"/>
  <c r="N103" i="32"/>
  <c r="U102" i="32"/>
  <c r="X102" i="32"/>
  <c r="W102" i="32"/>
  <c r="N102" i="32"/>
  <c r="W101" i="32"/>
  <c r="U101" i="32"/>
  <c r="X101" i="32"/>
  <c r="N101" i="32"/>
  <c r="W100" i="32"/>
  <c r="U100" i="32"/>
  <c r="X100" i="32"/>
  <c r="N100" i="32"/>
  <c r="U99" i="32"/>
  <c r="X99" i="32"/>
  <c r="W99" i="32"/>
  <c r="Y100" i="32"/>
  <c r="Z100" i="32"/>
  <c r="N99" i="32"/>
  <c r="W98" i="32"/>
  <c r="U98" i="32"/>
  <c r="X98" i="32"/>
  <c r="Y99" i="32"/>
  <c r="Z99" i="32"/>
  <c r="N98" i="32"/>
  <c r="W97" i="32"/>
  <c r="U97" i="32"/>
  <c r="X97" i="32"/>
  <c r="N97" i="32"/>
  <c r="U96" i="32"/>
  <c r="X96" i="32"/>
  <c r="W96" i="32"/>
  <c r="Y97" i="32"/>
  <c r="Z97" i="32"/>
  <c r="N96" i="32"/>
  <c r="W95" i="32"/>
  <c r="U95" i="32"/>
  <c r="X95" i="32"/>
  <c r="Y96" i="32"/>
  <c r="Z96" i="32"/>
  <c r="N95" i="32"/>
  <c r="U94" i="32"/>
  <c r="X94" i="32"/>
  <c r="W94" i="32"/>
  <c r="N94" i="32"/>
  <c r="W93" i="32"/>
  <c r="U93" i="32"/>
  <c r="X93" i="32"/>
  <c r="N93" i="32"/>
  <c r="W92" i="32"/>
  <c r="U92" i="32"/>
  <c r="X92" i="32"/>
  <c r="N92" i="32"/>
  <c r="W91" i="32"/>
  <c r="U91" i="32"/>
  <c r="X91" i="32"/>
  <c r="Y92" i="32"/>
  <c r="Z92" i="32"/>
  <c r="N91" i="32"/>
  <c r="W90" i="32"/>
  <c r="U90" i="32"/>
  <c r="X90" i="32"/>
  <c r="Y91" i="32"/>
  <c r="Z91" i="32"/>
  <c r="N90" i="32"/>
  <c r="W89" i="32"/>
  <c r="U89" i="32"/>
  <c r="X89" i="32"/>
  <c r="N89" i="32"/>
  <c r="W88" i="32"/>
  <c r="U88" i="32"/>
  <c r="X88" i="32"/>
  <c r="N88" i="32"/>
  <c r="W87" i="32"/>
  <c r="U87" i="32"/>
  <c r="X87" i="32"/>
  <c r="Y88" i="32"/>
  <c r="Z88" i="32"/>
  <c r="N87" i="32"/>
  <c r="U86" i="32"/>
  <c r="X86" i="32"/>
  <c r="W86" i="32"/>
  <c r="N86" i="32"/>
  <c r="W85" i="32"/>
  <c r="U85" i="32"/>
  <c r="X85" i="32"/>
  <c r="N85" i="32"/>
  <c r="W84" i="32"/>
  <c r="U84" i="32"/>
  <c r="X84" i="32"/>
  <c r="N84" i="32"/>
  <c r="W83" i="32"/>
  <c r="U83" i="32"/>
  <c r="X83" i="32"/>
  <c r="Y84" i="32"/>
  <c r="Z84" i="32"/>
  <c r="N83" i="32"/>
  <c r="W82" i="32"/>
  <c r="U82" i="32"/>
  <c r="X82" i="32"/>
  <c r="Y83" i="32"/>
  <c r="Z83" i="32"/>
  <c r="N82" i="32"/>
  <c r="W81" i="32"/>
  <c r="U81" i="32"/>
  <c r="X81" i="32"/>
  <c r="N81" i="32"/>
  <c r="W80" i="32"/>
  <c r="U80" i="32"/>
  <c r="X80" i="32"/>
  <c r="N80" i="32"/>
  <c r="W79" i="32"/>
  <c r="U79" i="32"/>
  <c r="X79" i="32"/>
  <c r="Y80" i="32"/>
  <c r="Z80" i="32"/>
  <c r="N79" i="32"/>
  <c r="U78" i="32"/>
  <c r="X78" i="32"/>
  <c r="W78" i="32"/>
  <c r="N78" i="32"/>
  <c r="W77" i="32"/>
  <c r="U77" i="32"/>
  <c r="X77" i="32"/>
  <c r="N77" i="32"/>
  <c r="W76" i="32"/>
  <c r="U76" i="32"/>
  <c r="X76" i="32"/>
  <c r="N76" i="32"/>
  <c r="U75" i="32"/>
  <c r="X75" i="32"/>
  <c r="W75" i="32"/>
  <c r="Y76" i="32"/>
  <c r="Z76" i="32"/>
  <c r="N75" i="32"/>
  <c r="W74" i="32"/>
  <c r="U74" i="32"/>
  <c r="X74" i="32"/>
  <c r="Y75" i="32"/>
  <c r="Z75" i="32"/>
  <c r="N74" i="32"/>
  <c r="W73" i="32"/>
  <c r="U73" i="32"/>
  <c r="X73" i="32"/>
  <c r="N73" i="32"/>
  <c r="W72" i="32"/>
  <c r="U72" i="32"/>
  <c r="X72" i="32"/>
  <c r="N72" i="32"/>
  <c r="W71" i="32"/>
  <c r="U71" i="32"/>
  <c r="X71" i="32"/>
  <c r="Y72" i="32"/>
  <c r="Z72" i="32"/>
  <c r="N71" i="32"/>
  <c r="U70" i="32"/>
  <c r="X70" i="32"/>
  <c r="W70" i="32"/>
  <c r="N70" i="32"/>
  <c r="W69" i="32"/>
  <c r="U69" i="32"/>
  <c r="X69" i="32"/>
  <c r="N69" i="32"/>
  <c r="W68" i="32"/>
  <c r="U68" i="32"/>
  <c r="X68" i="32"/>
  <c r="N68" i="32"/>
  <c r="U67" i="32"/>
  <c r="X67" i="32"/>
  <c r="W67" i="32"/>
  <c r="Y68" i="32"/>
  <c r="Z68" i="32"/>
  <c r="N67" i="32"/>
  <c r="W66" i="32"/>
  <c r="U66" i="32"/>
  <c r="X66" i="32"/>
  <c r="Y67" i="32"/>
  <c r="Z67" i="32"/>
  <c r="N66" i="32"/>
  <c r="W65" i="32"/>
  <c r="U65" i="32"/>
  <c r="X65" i="32"/>
  <c r="N65" i="32"/>
  <c r="W64" i="32"/>
  <c r="U64" i="32"/>
  <c r="X64" i="32"/>
  <c r="N64" i="32"/>
  <c r="W63" i="32"/>
  <c r="U63" i="32"/>
  <c r="X63" i="32"/>
  <c r="Y64" i="32"/>
  <c r="Z64" i="32"/>
  <c r="N63" i="32"/>
  <c r="U62" i="32"/>
  <c r="X62" i="32"/>
  <c r="W62" i="32"/>
  <c r="N62" i="32"/>
  <c r="W61" i="32"/>
  <c r="U61" i="32"/>
  <c r="X61" i="32"/>
  <c r="N61" i="32"/>
  <c r="W60" i="32"/>
  <c r="U60" i="32"/>
  <c r="X60" i="32"/>
  <c r="N60" i="32"/>
  <c r="W59" i="32"/>
  <c r="U59" i="32"/>
  <c r="X59" i="32"/>
  <c r="Y60" i="32"/>
  <c r="Z60" i="32"/>
  <c r="N59" i="32"/>
  <c r="W58" i="32"/>
  <c r="U58" i="32"/>
  <c r="X58" i="32"/>
  <c r="Y59" i="32"/>
  <c r="Z59" i="32"/>
  <c r="N58" i="32"/>
  <c r="W57" i="32"/>
  <c r="U57" i="32"/>
  <c r="X57" i="32"/>
  <c r="N57" i="32"/>
  <c r="W56" i="32"/>
  <c r="U56" i="32"/>
  <c r="X56" i="32"/>
  <c r="N56" i="32"/>
  <c r="W55" i="32"/>
  <c r="U55" i="32"/>
  <c r="X55" i="32"/>
  <c r="Y56" i="32"/>
  <c r="Z56" i="32"/>
  <c r="N55" i="32"/>
  <c r="U54" i="32"/>
  <c r="X54" i="32"/>
  <c r="W54" i="32"/>
  <c r="N54" i="32"/>
  <c r="W53" i="32"/>
  <c r="U53" i="32"/>
  <c r="X53" i="32"/>
  <c r="N53" i="32"/>
  <c r="W52" i="32"/>
  <c r="U52" i="32"/>
  <c r="X52" i="32"/>
  <c r="N52" i="32"/>
  <c r="W51" i="32"/>
  <c r="U51" i="32"/>
  <c r="X51" i="32"/>
  <c r="Y52" i="32"/>
  <c r="Z52" i="32"/>
  <c r="N51" i="32"/>
  <c r="W50" i="32"/>
  <c r="U50" i="32"/>
  <c r="X50" i="32"/>
  <c r="N50" i="32"/>
  <c r="W49" i="32"/>
  <c r="U49" i="32"/>
  <c r="X49" i="32"/>
  <c r="Y50" i="32"/>
  <c r="Z50" i="32"/>
  <c r="N49" i="32"/>
  <c r="U48" i="32"/>
  <c r="X48" i="32"/>
  <c r="W48" i="32"/>
  <c r="N48" i="32"/>
  <c r="W47" i="32"/>
  <c r="U47" i="32"/>
  <c r="X47" i="32"/>
  <c r="Y48" i="32"/>
  <c r="Z48" i="32"/>
  <c r="N47" i="32"/>
  <c r="W46" i="32"/>
  <c r="U46" i="32"/>
  <c r="X46" i="32"/>
  <c r="N46" i="32"/>
  <c r="W45" i="32"/>
  <c r="U45" i="32"/>
  <c r="X45" i="32"/>
  <c r="N45" i="32"/>
  <c r="W44" i="32"/>
  <c r="U44" i="32"/>
  <c r="X44" i="32"/>
  <c r="N44" i="32"/>
  <c r="W43" i="32"/>
  <c r="U43" i="32"/>
  <c r="X43" i="32"/>
  <c r="Y44" i="32"/>
  <c r="Z44" i="32"/>
  <c r="N43" i="32"/>
  <c r="W42" i="32"/>
  <c r="U42" i="32"/>
  <c r="X42" i="32"/>
  <c r="N42" i="32"/>
  <c r="W41" i="32"/>
  <c r="U41" i="32"/>
  <c r="X41" i="32"/>
  <c r="Y42" i="32"/>
  <c r="Z42" i="32"/>
  <c r="N41" i="32"/>
  <c r="U40" i="32"/>
  <c r="X40" i="32"/>
  <c r="W40" i="32"/>
  <c r="N40" i="32"/>
  <c r="W39" i="32"/>
  <c r="U39" i="32"/>
  <c r="X39" i="32"/>
  <c r="Y40" i="32"/>
  <c r="Z40" i="32"/>
  <c r="N39" i="32"/>
  <c r="W38" i="32"/>
  <c r="U38" i="32"/>
  <c r="X38" i="32"/>
  <c r="N38" i="32"/>
  <c r="W37" i="32"/>
  <c r="U37" i="32"/>
  <c r="X37" i="32"/>
  <c r="N37" i="32"/>
  <c r="W36" i="32"/>
  <c r="U36" i="32"/>
  <c r="X36" i="32"/>
  <c r="N36" i="32"/>
  <c r="U35" i="32"/>
  <c r="X35" i="32"/>
  <c r="W35" i="32"/>
  <c r="Y36" i="32"/>
  <c r="Z36" i="32"/>
  <c r="N35" i="32"/>
  <c r="W34" i="32"/>
  <c r="U34" i="32"/>
  <c r="X34" i="32"/>
  <c r="N34" i="32"/>
  <c r="W33" i="32"/>
  <c r="U33" i="32"/>
  <c r="X33" i="32"/>
  <c r="Y34" i="32"/>
  <c r="Z34" i="32"/>
  <c r="N33" i="32"/>
  <c r="U32" i="32"/>
  <c r="X32" i="32"/>
  <c r="W32" i="32"/>
  <c r="N32" i="32"/>
  <c r="W31" i="32"/>
  <c r="U31" i="32"/>
  <c r="X31" i="32"/>
  <c r="Y32" i="32"/>
  <c r="Z32" i="32"/>
  <c r="N31" i="32"/>
  <c r="W30" i="32"/>
  <c r="U30" i="32"/>
  <c r="X30" i="32"/>
  <c r="N30" i="32"/>
  <c r="W29" i="32"/>
  <c r="U29" i="32"/>
  <c r="X29" i="32"/>
  <c r="N29" i="32"/>
  <c r="W28" i="32"/>
  <c r="U28" i="32"/>
  <c r="X28" i="32"/>
  <c r="N28" i="32"/>
  <c r="W27" i="32"/>
  <c r="U27" i="32"/>
  <c r="X27" i="32"/>
  <c r="N27" i="32"/>
  <c r="W26" i="32"/>
  <c r="U26" i="32"/>
  <c r="X26" i="32"/>
  <c r="N26" i="32"/>
  <c r="U25" i="32"/>
  <c r="X25" i="32"/>
  <c r="W25" i="32"/>
  <c r="N25" i="32"/>
  <c r="W24" i="32"/>
  <c r="U24" i="32"/>
  <c r="X24" i="32"/>
  <c r="N24" i="32"/>
  <c r="W23" i="32"/>
  <c r="U23" i="32"/>
  <c r="X23" i="32"/>
  <c r="N23" i="32"/>
  <c r="U22" i="32"/>
  <c r="X22" i="32"/>
  <c r="N22" i="32"/>
  <c r="U21" i="32"/>
  <c r="X21" i="32"/>
  <c r="N21" i="32"/>
  <c r="U20" i="32"/>
  <c r="W20" i="32"/>
  <c r="X20" i="32"/>
  <c r="N20" i="32"/>
  <c r="U19" i="32"/>
  <c r="W19" i="32"/>
  <c r="N19" i="32"/>
  <c r="X18" i="32"/>
  <c r="W9" i="32"/>
  <c r="W10" i="32"/>
  <c r="W11" i="32"/>
  <c r="W12" i="32"/>
  <c r="W13" i="32"/>
  <c r="W14" i="32"/>
  <c r="W15" i="32"/>
  <c r="W16" i="32"/>
  <c r="W17" i="32"/>
  <c r="X17" i="32"/>
  <c r="X9" i="32"/>
  <c r="X10" i="32"/>
  <c r="X11" i="32"/>
  <c r="X12" i="32"/>
  <c r="X13" i="32"/>
  <c r="U108" i="31"/>
  <c r="X108" i="31"/>
  <c r="W108" i="31"/>
  <c r="S108" i="31"/>
  <c r="N108" i="31"/>
  <c r="L108" i="31"/>
  <c r="W107" i="31"/>
  <c r="U107" i="31"/>
  <c r="X107" i="31"/>
  <c r="N107" i="31"/>
  <c r="L107" i="31"/>
  <c r="W106" i="31"/>
  <c r="U106" i="31"/>
  <c r="X106" i="31"/>
  <c r="Y107" i="31"/>
  <c r="Z107" i="31"/>
  <c r="N106" i="31"/>
  <c r="L106" i="31"/>
  <c r="W105" i="31"/>
  <c r="U105" i="31"/>
  <c r="X105" i="31"/>
  <c r="Y106" i="31"/>
  <c r="Z106" i="31"/>
  <c r="N105" i="31"/>
  <c r="L105" i="31"/>
  <c r="W104" i="31"/>
  <c r="U104" i="31"/>
  <c r="X104" i="31"/>
  <c r="Y105" i="31"/>
  <c r="Z105" i="31"/>
  <c r="N104" i="31"/>
  <c r="L104" i="31"/>
  <c r="W103" i="31"/>
  <c r="U103" i="31"/>
  <c r="X103" i="31"/>
  <c r="N103" i="31"/>
  <c r="L103" i="31"/>
  <c r="W102" i="31"/>
  <c r="U102" i="31"/>
  <c r="X102" i="31"/>
  <c r="Y103" i="31"/>
  <c r="Z103" i="31"/>
  <c r="N102" i="31"/>
  <c r="L102" i="31"/>
  <c r="W101" i="31"/>
  <c r="U101" i="31"/>
  <c r="X101" i="31"/>
  <c r="Y102" i="31"/>
  <c r="Z102" i="31"/>
  <c r="N101" i="31"/>
  <c r="L101" i="31"/>
  <c r="W100" i="31"/>
  <c r="U100" i="31"/>
  <c r="X100" i="31"/>
  <c r="Y101" i="31"/>
  <c r="Z101" i="31"/>
  <c r="N100" i="31"/>
  <c r="L100" i="31"/>
  <c r="W99" i="31"/>
  <c r="U99" i="31"/>
  <c r="X99" i="31"/>
  <c r="N99" i="31"/>
  <c r="L99" i="31"/>
  <c r="W98" i="31"/>
  <c r="U98" i="31"/>
  <c r="X98" i="31"/>
  <c r="Y99" i="31"/>
  <c r="Z99" i="31"/>
  <c r="N98" i="31"/>
  <c r="L98" i="31"/>
  <c r="W97" i="31"/>
  <c r="U97" i="31"/>
  <c r="X97" i="31"/>
  <c r="Y98" i="31"/>
  <c r="Z98" i="31"/>
  <c r="N97" i="31"/>
  <c r="L97" i="31"/>
  <c r="W96" i="31"/>
  <c r="U96" i="31"/>
  <c r="X96" i="31"/>
  <c r="Y97" i="31"/>
  <c r="Z97" i="31"/>
  <c r="N96" i="31"/>
  <c r="L96" i="31"/>
  <c r="W95" i="31"/>
  <c r="U95" i="31"/>
  <c r="X95" i="31"/>
  <c r="N95" i="31"/>
  <c r="L95" i="31"/>
  <c r="W94" i="31"/>
  <c r="U94" i="31"/>
  <c r="X94" i="31"/>
  <c r="Y95" i="31"/>
  <c r="Z95" i="31"/>
  <c r="N94" i="31"/>
  <c r="L94" i="31"/>
  <c r="W93" i="31"/>
  <c r="U93" i="31"/>
  <c r="X93" i="31"/>
  <c r="Y94" i="31"/>
  <c r="Z94" i="31"/>
  <c r="N93" i="31"/>
  <c r="L93" i="31"/>
  <c r="W92" i="31"/>
  <c r="U92" i="31"/>
  <c r="X92" i="31"/>
  <c r="Y93" i="31"/>
  <c r="Z93" i="31"/>
  <c r="N92" i="31"/>
  <c r="L92" i="31"/>
  <c r="W91" i="31"/>
  <c r="U91" i="31"/>
  <c r="X91" i="31"/>
  <c r="N91" i="31"/>
  <c r="L91" i="31"/>
  <c r="W90" i="31"/>
  <c r="U90" i="31"/>
  <c r="X90" i="31"/>
  <c r="Y91" i="31"/>
  <c r="Z91" i="31"/>
  <c r="N90" i="31"/>
  <c r="L90" i="31"/>
  <c r="W89" i="31"/>
  <c r="U89" i="31"/>
  <c r="X89" i="31"/>
  <c r="Y90" i="31"/>
  <c r="Z90" i="31"/>
  <c r="N89" i="31"/>
  <c r="L89" i="31"/>
  <c r="W88" i="31"/>
  <c r="U88" i="31"/>
  <c r="X88" i="31"/>
  <c r="Y89" i="31"/>
  <c r="Z89" i="31"/>
  <c r="N88" i="31"/>
  <c r="L88" i="31"/>
  <c r="W87" i="31"/>
  <c r="U87" i="31"/>
  <c r="X87" i="31"/>
  <c r="N87" i="31"/>
  <c r="L87" i="31"/>
  <c r="W86" i="31"/>
  <c r="U86" i="31"/>
  <c r="X86" i="31"/>
  <c r="Y87" i="31"/>
  <c r="Z87" i="31"/>
  <c r="N86" i="31"/>
  <c r="L86" i="31"/>
  <c r="W85" i="31"/>
  <c r="U85" i="31"/>
  <c r="X85" i="31"/>
  <c r="Y86" i="31"/>
  <c r="Z86" i="31"/>
  <c r="N85" i="31"/>
  <c r="L85" i="31"/>
  <c r="W84" i="31"/>
  <c r="U84" i="31"/>
  <c r="X84" i="31"/>
  <c r="Y85" i="31"/>
  <c r="Z85" i="31"/>
  <c r="N84" i="31"/>
  <c r="L84" i="31"/>
  <c r="W83" i="31"/>
  <c r="U83" i="31"/>
  <c r="X83" i="31"/>
  <c r="N83" i="31"/>
  <c r="L83" i="31"/>
  <c r="W82" i="31"/>
  <c r="U82" i="31"/>
  <c r="X82" i="31"/>
  <c r="Y83" i="31"/>
  <c r="Z83" i="31"/>
  <c r="N82" i="31"/>
  <c r="L82" i="31"/>
  <c r="W81" i="31"/>
  <c r="U81" i="31"/>
  <c r="X81" i="31"/>
  <c r="Y82" i="31"/>
  <c r="Z82" i="31"/>
  <c r="N81" i="31"/>
  <c r="L81" i="31"/>
  <c r="W80" i="31"/>
  <c r="U80" i="31"/>
  <c r="X80" i="31"/>
  <c r="Y81" i="31"/>
  <c r="Z81" i="31"/>
  <c r="N80" i="31"/>
  <c r="L80" i="31"/>
  <c r="W79" i="31"/>
  <c r="U79" i="31"/>
  <c r="X79" i="31"/>
  <c r="N79" i="31"/>
  <c r="L79" i="31"/>
  <c r="W78" i="31"/>
  <c r="U78" i="31"/>
  <c r="X78" i="31"/>
  <c r="N78" i="31"/>
  <c r="L78" i="31"/>
  <c r="W77" i="31"/>
  <c r="U77" i="31"/>
  <c r="X77" i="31"/>
  <c r="Y78" i="31"/>
  <c r="Z78" i="31"/>
  <c r="N77" i="31"/>
  <c r="L77" i="31"/>
  <c r="W76" i="31"/>
  <c r="U76" i="31"/>
  <c r="X76" i="31"/>
  <c r="Y77" i="31"/>
  <c r="Z77" i="31"/>
  <c r="N76" i="31"/>
  <c r="L76" i="31"/>
  <c r="W75" i="31"/>
  <c r="U75" i="31"/>
  <c r="X75" i="31"/>
  <c r="N75" i="31"/>
  <c r="L75" i="31"/>
  <c r="W74" i="31"/>
  <c r="U74" i="31"/>
  <c r="X74" i="31"/>
  <c r="Y75" i="31"/>
  <c r="Z75" i="31"/>
  <c r="N74" i="31"/>
  <c r="L74" i="31"/>
  <c r="W73" i="31"/>
  <c r="U73" i="31"/>
  <c r="X73" i="31"/>
  <c r="Y74" i="31"/>
  <c r="Z74" i="31"/>
  <c r="N73" i="31"/>
  <c r="L73" i="31"/>
  <c r="W72" i="31"/>
  <c r="U72" i="31"/>
  <c r="X72" i="31"/>
  <c r="Y73" i="31"/>
  <c r="Z73" i="31"/>
  <c r="N72" i="31"/>
  <c r="L72" i="31"/>
  <c r="W71" i="31"/>
  <c r="U71" i="31"/>
  <c r="X71" i="31"/>
  <c r="N71" i="31"/>
  <c r="L71" i="31"/>
  <c r="W70" i="31"/>
  <c r="U70" i="31"/>
  <c r="X70" i="31"/>
  <c r="Y71" i="31"/>
  <c r="Z71" i="31"/>
  <c r="N70" i="31"/>
  <c r="L70" i="31"/>
  <c r="W69" i="31"/>
  <c r="U69" i="31"/>
  <c r="X69" i="31"/>
  <c r="Y70" i="31"/>
  <c r="Z70" i="31"/>
  <c r="N69" i="31"/>
  <c r="L69" i="31"/>
  <c r="W68" i="31"/>
  <c r="U68" i="31"/>
  <c r="X68" i="31"/>
  <c r="Y69" i="31"/>
  <c r="Z69" i="31"/>
  <c r="N68" i="31"/>
  <c r="L68" i="31"/>
  <c r="W67" i="31"/>
  <c r="U67" i="31"/>
  <c r="X67" i="31"/>
  <c r="N67" i="31"/>
  <c r="L67" i="31"/>
  <c r="W66" i="31"/>
  <c r="U66" i="31"/>
  <c r="X66" i="31"/>
  <c r="Y67" i="31"/>
  <c r="Z67" i="31"/>
  <c r="N66" i="31"/>
  <c r="L66" i="31"/>
  <c r="W65" i="31"/>
  <c r="U65" i="31"/>
  <c r="X65" i="31"/>
  <c r="Y66" i="31"/>
  <c r="Z66" i="31"/>
  <c r="N65" i="31"/>
  <c r="L65" i="31"/>
  <c r="W64" i="31"/>
  <c r="U64" i="31"/>
  <c r="X64" i="31"/>
  <c r="Y65" i="31"/>
  <c r="Z65" i="31"/>
  <c r="N64" i="31"/>
  <c r="L64" i="31"/>
  <c r="W63" i="31"/>
  <c r="U63" i="31"/>
  <c r="X63" i="31"/>
  <c r="N63" i="31"/>
  <c r="L63" i="31"/>
  <c r="W62" i="31"/>
  <c r="U62" i="31"/>
  <c r="X62" i="31"/>
  <c r="Y63" i="31"/>
  <c r="Z63" i="31"/>
  <c r="N62" i="31"/>
  <c r="L62" i="31"/>
  <c r="W61" i="31"/>
  <c r="U61" i="31"/>
  <c r="X61" i="31"/>
  <c r="Y62" i="31"/>
  <c r="Z62" i="31"/>
  <c r="N61" i="31"/>
  <c r="L61" i="31"/>
  <c r="W60" i="31"/>
  <c r="U60" i="31"/>
  <c r="X60" i="31"/>
  <c r="Y61" i="31"/>
  <c r="Z61" i="31"/>
  <c r="N60" i="31"/>
  <c r="L60" i="31"/>
  <c r="W59" i="31"/>
  <c r="U59" i="31"/>
  <c r="X59" i="31"/>
  <c r="N59" i="31"/>
  <c r="L59" i="31"/>
  <c r="W58" i="31"/>
  <c r="U58" i="31"/>
  <c r="X58" i="31"/>
  <c r="Y59" i="31"/>
  <c r="Z59" i="31"/>
  <c r="N58" i="31"/>
  <c r="L58" i="31"/>
  <c r="W57" i="31"/>
  <c r="U57" i="31"/>
  <c r="X57" i="31"/>
  <c r="Y58" i="31"/>
  <c r="Z58" i="31"/>
  <c r="N57" i="31"/>
  <c r="L57" i="31"/>
  <c r="U56" i="31"/>
  <c r="X56" i="31"/>
  <c r="W56" i="31"/>
  <c r="Y57" i="31"/>
  <c r="Z57" i="31"/>
  <c r="N56" i="31"/>
  <c r="L56" i="31"/>
  <c r="W55" i="31"/>
  <c r="U55" i="31"/>
  <c r="X55" i="31"/>
  <c r="N55" i="31"/>
  <c r="L55" i="31"/>
  <c r="U54" i="31"/>
  <c r="X54" i="31"/>
  <c r="W54" i="31"/>
  <c r="Y55" i="31"/>
  <c r="Z55" i="31"/>
  <c r="N54" i="31"/>
  <c r="L54" i="31"/>
  <c r="W53" i="31"/>
  <c r="U53" i="31"/>
  <c r="X53" i="31"/>
  <c r="Y54" i="31"/>
  <c r="Z54" i="31"/>
  <c r="N53" i="31"/>
  <c r="L53" i="31"/>
  <c r="W52" i="31"/>
  <c r="U52" i="31"/>
  <c r="X52" i="31"/>
  <c r="Y53" i="31"/>
  <c r="Z53" i="31"/>
  <c r="N52" i="31"/>
  <c r="L52" i="31"/>
  <c r="W51" i="31"/>
  <c r="U51" i="31"/>
  <c r="X51" i="31"/>
  <c r="N51" i="31"/>
  <c r="L51" i="31"/>
  <c r="W50" i="31"/>
  <c r="U50" i="31"/>
  <c r="X50" i="31"/>
  <c r="Y51" i="31"/>
  <c r="Z51" i="31"/>
  <c r="N50" i="31"/>
  <c r="L50" i="31"/>
  <c r="W49" i="31"/>
  <c r="U49" i="31"/>
  <c r="X49" i="31"/>
  <c r="Y50" i="31"/>
  <c r="Z50" i="31"/>
  <c r="N49" i="31"/>
  <c r="L49" i="31"/>
  <c r="W48" i="31"/>
  <c r="U48" i="31"/>
  <c r="X48" i="31"/>
  <c r="Y49" i="31"/>
  <c r="Z49" i="31"/>
  <c r="N48" i="31"/>
  <c r="L48" i="31"/>
  <c r="W47" i="31"/>
  <c r="U47" i="31"/>
  <c r="X47" i="31"/>
  <c r="N47" i="31"/>
  <c r="L47" i="31"/>
  <c r="W46" i="31"/>
  <c r="U46" i="31"/>
  <c r="X46" i="31"/>
  <c r="Y47" i="31"/>
  <c r="Z47" i="31"/>
  <c r="N46" i="31"/>
  <c r="L46" i="31"/>
  <c r="W45" i="31"/>
  <c r="U45" i="31"/>
  <c r="X45" i="31"/>
  <c r="Y46" i="31"/>
  <c r="Z46" i="31"/>
  <c r="N45" i="31"/>
  <c r="L45" i="31"/>
  <c r="W44" i="31"/>
  <c r="U44" i="31"/>
  <c r="X44" i="31"/>
  <c r="Y45" i="31"/>
  <c r="Z45" i="31"/>
  <c r="N44" i="31"/>
  <c r="L44" i="31"/>
  <c r="W43" i="31"/>
  <c r="U43" i="31"/>
  <c r="X43" i="31"/>
  <c r="N43" i="31"/>
  <c r="L43" i="31"/>
  <c r="W42" i="31"/>
  <c r="U42" i="31"/>
  <c r="X42" i="31"/>
  <c r="Y43" i="31"/>
  <c r="Z43" i="31"/>
  <c r="N42" i="31"/>
  <c r="L42" i="31"/>
  <c r="W41" i="31"/>
  <c r="U41" i="31"/>
  <c r="X41" i="31"/>
  <c r="Y42" i="31"/>
  <c r="Z42" i="31"/>
  <c r="N41" i="31"/>
  <c r="L41" i="31"/>
  <c r="W40" i="31"/>
  <c r="U40" i="31"/>
  <c r="X40" i="31"/>
  <c r="Y41" i="31"/>
  <c r="Z41" i="31"/>
  <c r="N40" i="31"/>
  <c r="L40" i="31"/>
  <c r="W39" i="31"/>
  <c r="U39" i="31"/>
  <c r="X39" i="31"/>
  <c r="N39" i="31"/>
  <c r="L39" i="31"/>
  <c r="W38" i="31"/>
  <c r="U38" i="31"/>
  <c r="X38" i="31"/>
  <c r="Y39" i="31"/>
  <c r="Z39" i="31"/>
  <c r="N38" i="31"/>
  <c r="L38" i="31"/>
  <c r="W37" i="31"/>
  <c r="U37" i="31"/>
  <c r="X37" i="31"/>
  <c r="Y38" i="31"/>
  <c r="Z38" i="31"/>
  <c r="N37" i="31"/>
  <c r="L37" i="31"/>
  <c r="W36" i="31"/>
  <c r="U36" i="31"/>
  <c r="X36" i="31"/>
  <c r="Y37" i="31"/>
  <c r="Z37" i="31"/>
  <c r="N36" i="31"/>
  <c r="L36" i="31"/>
  <c r="W35" i="31"/>
  <c r="U35" i="31"/>
  <c r="X35" i="31"/>
  <c r="N35" i="31"/>
  <c r="L35" i="31"/>
  <c r="W34" i="31"/>
  <c r="U34" i="31"/>
  <c r="X34" i="31"/>
  <c r="Y35" i="31"/>
  <c r="Z35" i="31"/>
  <c r="N34" i="31"/>
  <c r="L34" i="31"/>
  <c r="W33" i="31"/>
  <c r="U33" i="31"/>
  <c r="X33" i="31"/>
  <c r="Y34" i="31"/>
  <c r="Z34" i="31"/>
  <c r="N33" i="31"/>
  <c r="L33" i="31"/>
  <c r="W32" i="31"/>
  <c r="U32" i="31"/>
  <c r="X32" i="31"/>
  <c r="Y33" i="31"/>
  <c r="Z33" i="31"/>
  <c r="N32" i="31"/>
  <c r="L32" i="31"/>
  <c r="W31" i="31"/>
  <c r="U31" i="31"/>
  <c r="X31" i="31"/>
  <c r="W30" i="31"/>
  <c r="U30" i="31"/>
  <c r="X30" i="31"/>
  <c r="Y31" i="31"/>
  <c r="Z31" i="31"/>
  <c r="W29" i="31"/>
  <c r="U29" i="31"/>
  <c r="X29" i="31"/>
  <c r="Y30" i="31"/>
  <c r="Z30" i="31"/>
  <c r="W28" i="31"/>
  <c r="U28" i="31"/>
  <c r="X28" i="31"/>
  <c r="Y29" i="31"/>
  <c r="Z29" i="31"/>
  <c r="W27" i="31"/>
  <c r="U27" i="31"/>
  <c r="X27" i="31"/>
  <c r="W26" i="31"/>
  <c r="U26" i="31"/>
  <c r="X26" i="31"/>
  <c r="Y27" i="31"/>
  <c r="Z27" i="31"/>
  <c r="W25" i="31"/>
  <c r="U25" i="31"/>
  <c r="X25" i="31"/>
  <c r="Y26" i="31"/>
  <c r="Z26" i="31"/>
  <c r="L25" i="31"/>
  <c r="N25" i="31"/>
  <c r="W24" i="31"/>
  <c r="U24" i="31"/>
  <c r="X24" i="31"/>
  <c r="Y25" i="31"/>
  <c r="Z25" i="31"/>
  <c r="W23" i="31"/>
  <c r="U23" i="31"/>
  <c r="X23" i="31"/>
  <c r="U22" i="31"/>
  <c r="X22" i="31"/>
  <c r="L22" i="31"/>
  <c r="N22" i="31"/>
  <c r="U21" i="31"/>
  <c r="X21" i="31"/>
  <c r="Y22" i="31"/>
  <c r="Z22" i="31"/>
  <c r="L21" i="31"/>
  <c r="N21" i="31"/>
  <c r="U20" i="31"/>
  <c r="X20" i="31"/>
  <c r="Y21" i="31"/>
  <c r="Z21" i="31"/>
  <c r="U19" i="31"/>
  <c r="W19" i="31"/>
  <c r="Y20" i="31"/>
  <c r="Z20" i="31"/>
  <c r="X18" i="31"/>
  <c r="Y11" i="31"/>
  <c r="Y12" i="31"/>
  <c r="Y13" i="31"/>
  <c r="Y14" i="31"/>
  <c r="Y15" i="31"/>
  <c r="Y16" i="31"/>
  <c r="Y17" i="31"/>
  <c r="Y18" i="31"/>
  <c r="Y19" i="31"/>
  <c r="Z19" i="31"/>
  <c r="X17" i="31"/>
  <c r="Z18" i="31"/>
  <c r="X14" i="31"/>
  <c r="X15" i="31"/>
  <c r="X16" i="31"/>
  <c r="Z17" i="31"/>
  <c r="Z16" i="31"/>
  <c r="X11" i="31"/>
  <c r="X12" i="31"/>
  <c r="X13" i="31"/>
  <c r="X9" i="31"/>
  <c r="X10" i="31"/>
  <c r="W9" i="31"/>
  <c r="W10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C16" i="17"/>
  <c r="T15" i="17"/>
  <c r="R16" i="17"/>
  <c r="C17" i="17"/>
  <c r="T16" i="17"/>
  <c r="R17" i="17"/>
  <c r="C18" i="17"/>
  <c r="T17" i="17"/>
  <c r="R18" i="17"/>
  <c r="T18" i="17"/>
  <c r="R19" i="17"/>
  <c r="C20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C27" i="17"/>
  <c r="T26" i="17"/>
  <c r="R27" i="17"/>
  <c r="C28" i="17"/>
  <c r="T27" i="17"/>
  <c r="R28" i="17"/>
  <c r="C29" i="17"/>
  <c r="T28" i="17"/>
  <c r="R29" i="17"/>
  <c r="C30" i="17"/>
  <c r="T29" i="17"/>
  <c r="R30" i="17"/>
  <c r="T30" i="17"/>
  <c r="R31" i="17"/>
  <c r="T31" i="17"/>
  <c r="R32" i="17"/>
  <c r="C33" i="17"/>
  <c r="T32" i="17"/>
  <c r="R33" i="17"/>
  <c r="C34" i="17"/>
  <c r="T33" i="17"/>
  <c r="R34" i="17"/>
  <c r="T34" i="17"/>
  <c r="R35" i="17"/>
  <c r="C36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C42" i="17"/>
  <c r="T41" i="17"/>
  <c r="R42" i="17"/>
  <c r="C43" i="17"/>
  <c r="T42" i="17"/>
  <c r="R43" i="17"/>
  <c r="T43" i="17"/>
  <c r="R44" i="17"/>
  <c r="C45" i="17"/>
  <c r="T44" i="17"/>
  <c r="R45" i="17"/>
  <c r="T45" i="17"/>
  <c r="R46" i="17"/>
  <c r="T46" i="17"/>
  <c r="R47" i="17"/>
  <c r="C48" i="17"/>
  <c r="T47" i="17"/>
  <c r="R48" i="17"/>
  <c r="C49" i="17"/>
  <c r="T48" i="17"/>
  <c r="R49" i="17"/>
  <c r="C50" i="17"/>
  <c r="T49" i="17"/>
  <c r="R50" i="17"/>
  <c r="T50" i="17"/>
  <c r="R51" i="17"/>
  <c r="C52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C59" i="17"/>
  <c r="T58" i="17"/>
  <c r="R59" i="17"/>
  <c r="C60" i="17"/>
  <c r="T59" i="17"/>
  <c r="R60" i="17"/>
  <c r="C61" i="17"/>
  <c r="T60" i="17"/>
  <c r="R61" i="17"/>
  <c r="C62" i="17"/>
  <c r="T61" i="17"/>
  <c r="R62" i="17"/>
  <c r="C63" i="17"/>
  <c r="T62" i="17"/>
  <c r="R63" i="17"/>
  <c r="T63" i="17"/>
  <c r="R64" i="17"/>
  <c r="C65" i="17"/>
  <c r="T64" i="17"/>
  <c r="R65" i="17"/>
  <c r="C66" i="17"/>
  <c r="T65" i="17"/>
  <c r="R66" i="17"/>
  <c r="T66" i="17"/>
  <c r="R67" i="17"/>
  <c r="C68" i="17"/>
  <c r="T67" i="17"/>
  <c r="R68" i="17"/>
  <c r="C69" i="17"/>
  <c r="T68" i="17"/>
  <c r="R69" i="17"/>
  <c r="C70" i="17"/>
  <c r="T69" i="17"/>
  <c r="R70" i="17"/>
  <c r="C71" i="17"/>
  <c r="T70" i="17"/>
  <c r="R71" i="17"/>
  <c r="C72" i="17"/>
  <c r="T71" i="17"/>
  <c r="R72" i="17"/>
  <c r="C73" i="17"/>
  <c r="T72" i="17"/>
  <c r="R73" i="17"/>
  <c r="C74" i="17"/>
  <c r="T73" i="17"/>
  <c r="R74" i="17"/>
  <c r="C75" i="17"/>
  <c r="T74" i="17"/>
  <c r="R75" i="17"/>
  <c r="C76" i="17"/>
  <c r="T75" i="17"/>
  <c r="R76" i="17"/>
  <c r="C77" i="17"/>
  <c r="T76" i="17"/>
  <c r="R77" i="17"/>
  <c r="C78" i="17"/>
  <c r="T77" i="17"/>
  <c r="R78" i="17"/>
  <c r="C79" i="17"/>
  <c r="T78" i="17"/>
  <c r="R79" i="17"/>
  <c r="C80" i="17"/>
  <c r="T79" i="17"/>
  <c r="R80" i="17"/>
  <c r="C81" i="17"/>
  <c r="T80" i="17"/>
  <c r="R81" i="17"/>
  <c r="C82" i="17"/>
  <c r="T81" i="17"/>
  <c r="R82" i="17"/>
  <c r="C83" i="17"/>
  <c r="T82" i="17"/>
  <c r="R83" i="17"/>
  <c r="C84" i="17"/>
  <c r="T83" i="17"/>
  <c r="R84" i="17"/>
  <c r="C85" i="17"/>
  <c r="T84" i="17"/>
  <c r="R85" i="17"/>
  <c r="C86" i="17"/>
  <c r="T85" i="17"/>
  <c r="R86" i="17"/>
  <c r="C87" i="17"/>
  <c r="T86" i="17"/>
  <c r="R87" i="17"/>
  <c r="C88" i="17"/>
  <c r="T87" i="17"/>
  <c r="R88" i="17"/>
  <c r="C89" i="17"/>
  <c r="T88" i="17"/>
  <c r="R89" i="17"/>
  <c r="C90" i="17"/>
  <c r="T89" i="17"/>
  <c r="R90" i="17"/>
  <c r="C91" i="17"/>
  <c r="T90" i="17"/>
  <c r="R91" i="17"/>
  <c r="C92" i="17"/>
  <c r="T91" i="17"/>
  <c r="R92" i="17"/>
  <c r="C93" i="17"/>
  <c r="T92" i="17"/>
  <c r="R93" i="17"/>
  <c r="C94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C99" i="17"/>
  <c r="T98" i="17"/>
  <c r="R99" i="17"/>
  <c r="C100" i="17"/>
  <c r="T99" i="17"/>
  <c r="R100" i="17"/>
  <c r="C101" i="17"/>
  <c r="T100" i="17"/>
  <c r="R101" i="17"/>
  <c r="C102" i="17"/>
  <c r="T101" i="17"/>
  <c r="R102" i="17"/>
  <c r="T102" i="17"/>
  <c r="R103" i="17"/>
  <c r="C104" i="17"/>
  <c r="T103" i="17"/>
  <c r="R104" i="17"/>
  <c r="C105" i="17"/>
  <c r="T104" i="17"/>
  <c r="R105" i="17"/>
  <c r="C106" i="17"/>
  <c r="T105" i="17"/>
  <c r="R106" i="17"/>
  <c r="C107" i="17"/>
  <c r="T106" i="17"/>
  <c r="R107" i="17"/>
  <c r="C108" i="17"/>
  <c r="R108" i="17"/>
  <c r="P2" i="17"/>
  <c r="T107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C103" i="17"/>
  <c r="K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C67" i="17"/>
  <c r="K66" i="17"/>
  <c r="K65" i="17"/>
  <c r="K64" i="17"/>
  <c r="C64" i="17"/>
  <c r="K63" i="17"/>
  <c r="K62" i="17"/>
  <c r="K61" i="17"/>
  <c r="K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C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W15" i="31"/>
  <c r="W16" i="31"/>
  <c r="W17" i="31"/>
  <c r="W22" i="31"/>
  <c r="X17" i="33"/>
  <c r="W19" i="33"/>
  <c r="W15" i="33"/>
  <c r="W16" i="33"/>
  <c r="W17" i="33"/>
  <c r="X15" i="32"/>
  <c r="W18" i="32"/>
  <c r="W21" i="32"/>
  <c r="X22" i="33"/>
  <c r="X19" i="31"/>
  <c r="X19" i="32"/>
  <c r="W18" i="33"/>
  <c r="X20" i="33"/>
  <c r="AA9" i="32"/>
  <c r="X14" i="33"/>
  <c r="W11" i="31"/>
  <c r="W12" i="31"/>
  <c r="W13" i="31"/>
  <c r="W14" i="31"/>
  <c r="N20" i="31"/>
  <c r="L19" i="31"/>
  <c r="N19" i="31"/>
  <c r="L29" i="31"/>
  <c r="N29" i="31"/>
  <c r="L27" i="31"/>
  <c r="N27" i="31"/>
  <c r="Y26" i="32"/>
  <c r="Z26" i="32"/>
  <c r="Y22" i="32"/>
  <c r="Z22" i="32"/>
  <c r="Y24" i="32"/>
  <c r="Z24" i="32"/>
  <c r="Y20" i="32"/>
  <c r="Z20" i="32"/>
  <c r="Y25" i="32"/>
  <c r="Z25" i="32"/>
  <c r="Y21" i="32"/>
  <c r="Z21" i="32"/>
  <c r="Y28" i="32"/>
  <c r="Z28" i="32"/>
  <c r="Y10" i="32"/>
  <c r="Y11" i="32"/>
  <c r="Y12" i="32"/>
  <c r="Z12" i="32"/>
  <c r="Y13" i="32"/>
  <c r="Y14" i="32"/>
  <c r="Y15" i="32"/>
  <c r="Y16" i="32"/>
  <c r="Z16" i="32"/>
  <c r="Z14" i="31"/>
  <c r="Z13" i="31"/>
  <c r="L31" i="31"/>
  <c r="N31" i="31"/>
  <c r="Z11" i="31"/>
  <c r="Z12" i="31"/>
  <c r="L26" i="31"/>
  <c r="N26" i="31"/>
  <c r="L30" i="31"/>
  <c r="N30" i="31"/>
  <c r="W18" i="31"/>
  <c r="X16" i="32"/>
  <c r="W22" i="32"/>
  <c r="H4" i="31"/>
  <c r="Q5" i="31"/>
  <c r="H4" i="33"/>
  <c r="Y108" i="33"/>
  <c r="Z108" i="33"/>
  <c r="Y93" i="33"/>
  <c r="Z93" i="33"/>
  <c r="AB9" i="33"/>
  <c r="Y97" i="33"/>
  <c r="Z97" i="33"/>
  <c r="Y105" i="33"/>
  <c r="Z105" i="33"/>
  <c r="Y85" i="33"/>
  <c r="Z85" i="33"/>
  <c r="Y89" i="33"/>
  <c r="Z89" i="33"/>
  <c r="Y101" i="33"/>
  <c r="Z101" i="33"/>
  <c r="T9" i="17"/>
  <c r="H4" i="17"/>
  <c r="C10" i="17"/>
  <c r="G5" i="17"/>
  <c r="E5" i="17"/>
  <c r="C5" i="17"/>
  <c r="I5" i="17"/>
  <c r="D4" i="17"/>
  <c r="AA9" i="31"/>
  <c r="AB9" i="31"/>
  <c r="G5" i="31"/>
  <c r="C5" i="31"/>
  <c r="D4" i="31"/>
  <c r="Q2" i="31"/>
  <c r="E5" i="31"/>
  <c r="AA18" i="31"/>
  <c r="AB18" i="31"/>
  <c r="AB19" i="31"/>
  <c r="AA19" i="31"/>
  <c r="W20" i="31"/>
  <c r="W21" i="31"/>
  <c r="AB28" i="31"/>
  <c r="AA28" i="31"/>
  <c r="AA29" i="31"/>
  <c r="AB29" i="31"/>
  <c r="AB31" i="31"/>
  <c r="AA31" i="31"/>
  <c r="Y32" i="31"/>
  <c r="Z32" i="31"/>
  <c r="AB32" i="31"/>
  <c r="AA32" i="31"/>
  <c r="AA33" i="31"/>
  <c r="AB33" i="31"/>
  <c r="AB35" i="31"/>
  <c r="AA35" i="31"/>
  <c r="Y36" i="31"/>
  <c r="Z36" i="31"/>
  <c r="AB60" i="31"/>
  <c r="AA60" i="31"/>
  <c r="AA61" i="31"/>
  <c r="AB61" i="31"/>
  <c r="AB63" i="31"/>
  <c r="AA63" i="31"/>
  <c r="Y64" i="31"/>
  <c r="Z64" i="31"/>
  <c r="AB64" i="31"/>
  <c r="AA64" i="31"/>
  <c r="AA65" i="31"/>
  <c r="AB65" i="31"/>
  <c r="AB67" i="31"/>
  <c r="AA67" i="31"/>
  <c r="Y68" i="31"/>
  <c r="Z68" i="31"/>
  <c r="AA78" i="31"/>
  <c r="AB78" i="31"/>
  <c r="H4" i="32"/>
  <c r="AA10" i="32"/>
  <c r="AB10" i="32"/>
  <c r="X14" i="32"/>
  <c r="Q5" i="32"/>
  <c r="AA18" i="32"/>
  <c r="AB18" i="32"/>
  <c r="AA22" i="32"/>
  <c r="AB22" i="32"/>
  <c r="AB32" i="32"/>
  <c r="AA32" i="32"/>
  <c r="Y33" i="32"/>
  <c r="Z33" i="32"/>
  <c r="AB45" i="32"/>
  <c r="AA45" i="32"/>
  <c r="Y46" i="32"/>
  <c r="Z46" i="32"/>
  <c r="AA46" i="32"/>
  <c r="AB46" i="32"/>
  <c r="Y47" i="32"/>
  <c r="Z47" i="32"/>
  <c r="AB62" i="32"/>
  <c r="AA62" i="32"/>
  <c r="Y63" i="32"/>
  <c r="Z63" i="32"/>
  <c r="AB73" i="32"/>
  <c r="AA73" i="32"/>
  <c r="Y74" i="32"/>
  <c r="Z74" i="32"/>
  <c r="AB94" i="32"/>
  <c r="AA94" i="32"/>
  <c r="Y95" i="32"/>
  <c r="Z95" i="32"/>
  <c r="AB97" i="32"/>
  <c r="AA97" i="32"/>
  <c r="Y98" i="32"/>
  <c r="Z98" i="32"/>
  <c r="AB103" i="32"/>
  <c r="AA103" i="32"/>
  <c r="Y104" i="32"/>
  <c r="Z104" i="32"/>
  <c r="AA17" i="31"/>
  <c r="AB17" i="31"/>
  <c r="AB23" i="31"/>
  <c r="AA23" i="31"/>
  <c r="AB24" i="31"/>
  <c r="AA24" i="31"/>
  <c r="AA25" i="31"/>
  <c r="AB25" i="31"/>
  <c r="AB27" i="31"/>
  <c r="AA27" i="31"/>
  <c r="AB52" i="31"/>
  <c r="AA52" i="31"/>
  <c r="AA53" i="31"/>
  <c r="AB53" i="31"/>
  <c r="AB55" i="31"/>
  <c r="AA55" i="31"/>
  <c r="Y56" i="31"/>
  <c r="Z56" i="31"/>
  <c r="AB56" i="31"/>
  <c r="AA56" i="31"/>
  <c r="AA57" i="31"/>
  <c r="AB57" i="31"/>
  <c r="AB59" i="31"/>
  <c r="AA59" i="31"/>
  <c r="Y60" i="31"/>
  <c r="Z60" i="31"/>
  <c r="AB100" i="31"/>
  <c r="AA100" i="31"/>
  <c r="AA101" i="31"/>
  <c r="AB101" i="31"/>
  <c r="AB103" i="31"/>
  <c r="AA103" i="31"/>
  <c r="Y104" i="31"/>
  <c r="Z104" i="31"/>
  <c r="AB104" i="31"/>
  <c r="AA104" i="31"/>
  <c r="AA105" i="31"/>
  <c r="AB105" i="31"/>
  <c r="AB107" i="31"/>
  <c r="AA107" i="31"/>
  <c r="Y108" i="31"/>
  <c r="Z108" i="31"/>
  <c r="AB12" i="32"/>
  <c r="AA12" i="32"/>
  <c r="AB28" i="32"/>
  <c r="AA28" i="32"/>
  <c r="Y29" i="32"/>
  <c r="Z29" i="32"/>
  <c r="AB40" i="32"/>
  <c r="AA40" i="32"/>
  <c r="Y41" i="32"/>
  <c r="Z41" i="32"/>
  <c r="AB54" i="32"/>
  <c r="AA54" i="32"/>
  <c r="Y55" i="32"/>
  <c r="Z55" i="32"/>
  <c r="AB65" i="32"/>
  <c r="AA65" i="32"/>
  <c r="Y66" i="32"/>
  <c r="Z66" i="32"/>
  <c r="AB86" i="32"/>
  <c r="AA86" i="32"/>
  <c r="Y87" i="32"/>
  <c r="Z87" i="32"/>
  <c r="AB12" i="31"/>
  <c r="AA12" i="31"/>
  <c r="AA14" i="31"/>
  <c r="AB14" i="31"/>
  <c r="AB16" i="31"/>
  <c r="AA16" i="31"/>
  <c r="AB20" i="31"/>
  <c r="AA20" i="31"/>
  <c r="AA22" i="31"/>
  <c r="AB22" i="31"/>
  <c r="AB44" i="31"/>
  <c r="AA44" i="31"/>
  <c r="AA45" i="31"/>
  <c r="AB45" i="31"/>
  <c r="AB47" i="31"/>
  <c r="AA47" i="31"/>
  <c r="Y48" i="31"/>
  <c r="Z48" i="31"/>
  <c r="AB48" i="31"/>
  <c r="AA48" i="31"/>
  <c r="AA49" i="31"/>
  <c r="AB49" i="31"/>
  <c r="AB51" i="31"/>
  <c r="AA51" i="31"/>
  <c r="Y52" i="31"/>
  <c r="Z52" i="31"/>
  <c r="Y79" i="31"/>
  <c r="Z79" i="31"/>
  <c r="AB84" i="31"/>
  <c r="AA84" i="31"/>
  <c r="AA85" i="31"/>
  <c r="AB85" i="31"/>
  <c r="AB87" i="31"/>
  <c r="AA87" i="31"/>
  <c r="Y88" i="31"/>
  <c r="Z88" i="31"/>
  <c r="AB88" i="31"/>
  <c r="AA88" i="31"/>
  <c r="AA89" i="31"/>
  <c r="AB89" i="31"/>
  <c r="AB91" i="31"/>
  <c r="AA91" i="31"/>
  <c r="Y92" i="31"/>
  <c r="Z92" i="31"/>
  <c r="AB92" i="31"/>
  <c r="AA92" i="31"/>
  <c r="AA93" i="31"/>
  <c r="AB93" i="31"/>
  <c r="AB95" i="31"/>
  <c r="AA95" i="31"/>
  <c r="Y96" i="31"/>
  <c r="Z96" i="31"/>
  <c r="AB96" i="31"/>
  <c r="AA96" i="31"/>
  <c r="AA97" i="31"/>
  <c r="AB97" i="31"/>
  <c r="AB99" i="31"/>
  <c r="AA99" i="31"/>
  <c r="Y100" i="31"/>
  <c r="Z100" i="31"/>
  <c r="AB108" i="31"/>
  <c r="AA108" i="31"/>
  <c r="AA13" i="32"/>
  <c r="AB13" i="32"/>
  <c r="AB16" i="32"/>
  <c r="AA16" i="32"/>
  <c r="AA17" i="32"/>
  <c r="AB17" i="32"/>
  <c r="AB29" i="32"/>
  <c r="AA29" i="32"/>
  <c r="Y30" i="32"/>
  <c r="Z30" i="32"/>
  <c r="AA30" i="32"/>
  <c r="AB30" i="32"/>
  <c r="Y31" i="32"/>
  <c r="Z31" i="32"/>
  <c r="AB36" i="32"/>
  <c r="AA36" i="32"/>
  <c r="Y37" i="32"/>
  <c r="Z37" i="32"/>
  <c r="AB48" i="32"/>
  <c r="AA48" i="32"/>
  <c r="Y49" i="32"/>
  <c r="Z49" i="32"/>
  <c r="AB57" i="32"/>
  <c r="AA57" i="32"/>
  <c r="Y58" i="32"/>
  <c r="Z58" i="32"/>
  <c r="AB78" i="32"/>
  <c r="AA78" i="32"/>
  <c r="Y79" i="32"/>
  <c r="Z79" i="32"/>
  <c r="AB89" i="32"/>
  <c r="AA89" i="32"/>
  <c r="Y90" i="32"/>
  <c r="Z90" i="32"/>
  <c r="AB95" i="32"/>
  <c r="AA95" i="32"/>
  <c r="AB102" i="32"/>
  <c r="AA102" i="32"/>
  <c r="Y103" i="32"/>
  <c r="Z103" i="32"/>
  <c r="AB105" i="32"/>
  <c r="AA105" i="32"/>
  <c r="Y106" i="32"/>
  <c r="Z106" i="32"/>
  <c r="AB108" i="32"/>
  <c r="AA108" i="32"/>
  <c r="AA10" i="31"/>
  <c r="AB10" i="31"/>
  <c r="AB15" i="31"/>
  <c r="AA15" i="31"/>
  <c r="AB36" i="31"/>
  <c r="AA36" i="31"/>
  <c r="AA37" i="31"/>
  <c r="AB37" i="31"/>
  <c r="AB39" i="31"/>
  <c r="AA39" i="31"/>
  <c r="Y40" i="31"/>
  <c r="Z40" i="31"/>
  <c r="AB40" i="31"/>
  <c r="AA40" i="31"/>
  <c r="AA41" i="31"/>
  <c r="AB41" i="31"/>
  <c r="AB43" i="31"/>
  <c r="AA43" i="31"/>
  <c r="Y44" i="31"/>
  <c r="Z44" i="31"/>
  <c r="AB68" i="31"/>
  <c r="AA68" i="31"/>
  <c r="AA69" i="31"/>
  <c r="AB69" i="31"/>
  <c r="AB71" i="31"/>
  <c r="AA71" i="31"/>
  <c r="Y72" i="31"/>
  <c r="Z72" i="31"/>
  <c r="AB72" i="31"/>
  <c r="AA72" i="31"/>
  <c r="AA73" i="31"/>
  <c r="AB73" i="31"/>
  <c r="AB75" i="31"/>
  <c r="AA75" i="31"/>
  <c r="Y76" i="31"/>
  <c r="Z76" i="31"/>
  <c r="AB76" i="31"/>
  <c r="AA76" i="31"/>
  <c r="AA77" i="31"/>
  <c r="AB77" i="31"/>
  <c r="AB79" i="31"/>
  <c r="AA79" i="31"/>
  <c r="Y80" i="31"/>
  <c r="Z80" i="31"/>
  <c r="AB80" i="31"/>
  <c r="AA80" i="31"/>
  <c r="AA81" i="31"/>
  <c r="AB81" i="31"/>
  <c r="AB83" i="31"/>
  <c r="AA83" i="31"/>
  <c r="Y84" i="31"/>
  <c r="Z84" i="31"/>
  <c r="AA14" i="32"/>
  <c r="AB14" i="32"/>
  <c r="AB37" i="32"/>
  <c r="AA37" i="32"/>
  <c r="Y38" i="32"/>
  <c r="Z38" i="32"/>
  <c r="AA38" i="32"/>
  <c r="AB38" i="32"/>
  <c r="Y39" i="32"/>
  <c r="Z39" i="32"/>
  <c r="AB44" i="32"/>
  <c r="AA44" i="32"/>
  <c r="Y45" i="32"/>
  <c r="Z45" i="32"/>
  <c r="AB70" i="32"/>
  <c r="AA70" i="32"/>
  <c r="Y71" i="32"/>
  <c r="Z71" i="32"/>
  <c r="AB81" i="32"/>
  <c r="AA81" i="32"/>
  <c r="Y82" i="32"/>
  <c r="Z82" i="32"/>
  <c r="AB11" i="31"/>
  <c r="AA11" i="31"/>
  <c r="AA13" i="31"/>
  <c r="AB13" i="31"/>
  <c r="AA21" i="31"/>
  <c r="AB21" i="31"/>
  <c r="AA26" i="31"/>
  <c r="AB26" i="31"/>
  <c r="AA30" i="31"/>
  <c r="AB30" i="31"/>
  <c r="AA34" i="31"/>
  <c r="AB34" i="31"/>
  <c r="AA38" i="31"/>
  <c r="AB38" i="31"/>
  <c r="AA42" i="31"/>
  <c r="AB42" i="31"/>
  <c r="AA46" i="31"/>
  <c r="AB46" i="31"/>
  <c r="AA50" i="31"/>
  <c r="AB50" i="31"/>
  <c r="AA54" i="31"/>
  <c r="AB54" i="31"/>
  <c r="AA58" i="31"/>
  <c r="AB58" i="31"/>
  <c r="AA62" i="31"/>
  <c r="AB62" i="31"/>
  <c r="AA66" i="31"/>
  <c r="AB66" i="31"/>
  <c r="AA70" i="31"/>
  <c r="AB70" i="31"/>
  <c r="AA74" i="31"/>
  <c r="AB74" i="31"/>
  <c r="AA82" i="31"/>
  <c r="AB82" i="31"/>
  <c r="AA86" i="31"/>
  <c r="AB86" i="31"/>
  <c r="AA90" i="31"/>
  <c r="AB90" i="31"/>
  <c r="AA94" i="31"/>
  <c r="AB94" i="31"/>
  <c r="AA98" i="31"/>
  <c r="AB98" i="31"/>
  <c r="AA102" i="31"/>
  <c r="AB102" i="31"/>
  <c r="AA106" i="31"/>
  <c r="AB106" i="31"/>
  <c r="AB15" i="32"/>
  <c r="AA15" i="32"/>
  <c r="AA21" i="32"/>
  <c r="AB21" i="32"/>
  <c r="AB23" i="32"/>
  <c r="AA23" i="32"/>
  <c r="AA26" i="32"/>
  <c r="AB26" i="32"/>
  <c r="AB27" i="32"/>
  <c r="AA27" i="32"/>
  <c r="AB31" i="32"/>
  <c r="AA31" i="32"/>
  <c r="AA34" i="32"/>
  <c r="AB34" i="32"/>
  <c r="AB35" i="32"/>
  <c r="AA35" i="32"/>
  <c r="AB39" i="32"/>
  <c r="AA39" i="32"/>
  <c r="AA42" i="32"/>
  <c r="AB42" i="32"/>
  <c r="AB43" i="32"/>
  <c r="AA43" i="32"/>
  <c r="AB47" i="32"/>
  <c r="AA47" i="32"/>
  <c r="AB50" i="32"/>
  <c r="AA50" i="32"/>
  <c r="AB52" i="32"/>
  <c r="AA52" i="32"/>
  <c r="Y53" i="32"/>
  <c r="Z53" i="32"/>
  <c r="AB56" i="32"/>
  <c r="AA56" i="32"/>
  <c r="Y57" i="32"/>
  <c r="Z57" i="32"/>
  <c r="AB60" i="32"/>
  <c r="AA60" i="32"/>
  <c r="Y61" i="32"/>
  <c r="Z61" i="32"/>
  <c r="AB64" i="32"/>
  <c r="AA64" i="32"/>
  <c r="Y65" i="32"/>
  <c r="Z65" i="32"/>
  <c r="AB68" i="32"/>
  <c r="AA68" i="32"/>
  <c r="Y69" i="32"/>
  <c r="Z69" i="32"/>
  <c r="AB72" i="32"/>
  <c r="AA72" i="32"/>
  <c r="Y73" i="32"/>
  <c r="Z73" i="32"/>
  <c r="AB76" i="32"/>
  <c r="AA76" i="32"/>
  <c r="Y77" i="32"/>
  <c r="Z77" i="32"/>
  <c r="AB80" i="32"/>
  <c r="AA80" i="32"/>
  <c r="Y81" i="32"/>
  <c r="Z81" i="32"/>
  <c r="AB84" i="32"/>
  <c r="AA84" i="32"/>
  <c r="Y85" i="32"/>
  <c r="Z85" i="32"/>
  <c r="AB88" i="32"/>
  <c r="AA88" i="32"/>
  <c r="Y89" i="32"/>
  <c r="Z89" i="32"/>
  <c r="AB92" i="32"/>
  <c r="AA92" i="32"/>
  <c r="Y93" i="32"/>
  <c r="Z93" i="32"/>
  <c r="AB100" i="32"/>
  <c r="AA100" i="32"/>
  <c r="Y101" i="32"/>
  <c r="Z101" i="32"/>
  <c r="AB104" i="32"/>
  <c r="AA104" i="32"/>
  <c r="Y105" i="32"/>
  <c r="Z105" i="32"/>
  <c r="AA17" i="33"/>
  <c r="AB17" i="33"/>
  <c r="Z18" i="33"/>
  <c r="AA22" i="33"/>
  <c r="AB22" i="33"/>
  <c r="Y23" i="33"/>
  <c r="Z23" i="33"/>
  <c r="AB51" i="33"/>
  <c r="AA51" i="33"/>
  <c r="Y52" i="33"/>
  <c r="Z52" i="33"/>
  <c r="AB79" i="33"/>
  <c r="AA79" i="33"/>
  <c r="Y80" i="33"/>
  <c r="Z80" i="33"/>
  <c r="AA89" i="33"/>
  <c r="AB89" i="33"/>
  <c r="Y90" i="33"/>
  <c r="Z90" i="33"/>
  <c r="AA14" i="33"/>
  <c r="AB14" i="33"/>
  <c r="Z15" i="33"/>
  <c r="AB23" i="33"/>
  <c r="AA23" i="33"/>
  <c r="Y24" i="33"/>
  <c r="Z24" i="33"/>
  <c r="AB31" i="33"/>
  <c r="AA31" i="33"/>
  <c r="Y32" i="33"/>
  <c r="Z32" i="33"/>
  <c r="AB39" i="33"/>
  <c r="AA39" i="33"/>
  <c r="Y40" i="33"/>
  <c r="Z40" i="33"/>
  <c r="AB59" i="33"/>
  <c r="AA59" i="33"/>
  <c r="Y60" i="33"/>
  <c r="Z60" i="33"/>
  <c r="AB67" i="33"/>
  <c r="AA67" i="33"/>
  <c r="Y68" i="33"/>
  <c r="Z68" i="33"/>
  <c r="AB75" i="33"/>
  <c r="AA75" i="33"/>
  <c r="Y76" i="33"/>
  <c r="Z76" i="33"/>
  <c r="AB11" i="32"/>
  <c r="AA11" i="32"/>
  <c r="AB19" i="32"/>
  <c r="AA19" i="32"/>
  <c r="AB20" i="32"/>
  <c r="AA20" i="32"/>
  <c r="AB24" i="32"/>
  <c r="AA24" i="32"/>
  <c r="AA25" i="32"/>
  <c r="AB25" i="32"/>
  <c r="AB33" i="32"/>
  <c r="AA33" i="32"/>
  <c r="Y35" i="32"/>
  <c r="Z35" i="32"/>
  <c r="AB41" i="32"/>
  <c r="AA41" i="32"/>
  <c r="Y43" i="32"/>
  <c r="Z43" i="32"/>
  <c r="AB49" i="32"/>
  <c r="AA49" i="32"/>
  <c r="Y51" i="32"/>
  <c r="Z51" i="32"/>
  <c r="AB53" i="32"/>
  <c r="AA53" i="32"/>
  <c r="Y54" i="32"/>
  <c r="Z54" i="32"/>
  <c r="AB61" i="32"/>
  <c r="AA61" i="32"/>
  <c r="Y62" i="32"/>
  <c r="Z62" i="32"/>
  <c r="AB69" i="32"/>
  <c r="AA69" i="32"/>
  <c r="Y70" i="32"/>
  <c r="Z70" i="32"/>
  <c r="AB77" i="32"/>
  <c r="AA77" i="32"/>
  <c r="Y78" i="32"/>
  <c r="Z78" i="32"/>
  <c r="AB85" i="32"/>
  <c r="AA85" i="32"/>
  <c r="Y86" i="32"/>
  <c r="Z86" i="32"/>
  <c r="AB93" i="32"/>
  <c r="AA93" i="32"/>
  <c r="Y94" i="32"/>
  <c r="Z94" i="32"/>
  <c r="AB96" i="32"/>
  <c r="AA96" i="32"/>
  <c r="AB101" i="32"/>
  <c r="AA101" i="32"/>
  <c r="Y102" i="32"/>
  <c r="Z102" i="32"/>
  <c r="AB15" i="33"/>
  <c r="AA15" i="33"/>
  <c r="AB47" i="33"/>
  <c r="AA47" i="33"/>
  <c r="Y48" i="33"/>
  <c r="Z48" i="33"/>
  <c r="AA16" i="33"/>
  <c r="AB16" i="33"/>
  <c r="Z17" i="33"/>
  <c r="AB27" i="33"/>
  <c r="AA27" i="33"/>
  <c r="Y28" i="33"/>
  <c r="Z28" i="33"/>
  <c r="AB35" i="33"/>
  <c r="AA35" i="33"/>
  <c r="Y36" i="33"/>
  <c r="Z36" i="33"/>
  <c r="AB43" i="33"/>
  <c r="AA43" i="33"/>
  <c r="Y44" i="33"/>
  <c r="Z44" i="33"/>
  <c r="AB55" i="33"/>
  <c r="AA55" i="33"/>
  <c r="Y56" i="33"/>
  <c r="Z56" i="33"/>
  <c r="AB63" i="33"/>
  <c r="AA63" i="33"/>
  <c r="Y64" i="33"/>
  <c r="Z64" i="33"/>
  <c r="AB71" i="33"/>
  <c r="AA71" i="33"/>
  <c r="Y72" i="33"/>
  <c r="Z72" i="33"/>
  <c r="Y95" i="33"/>
  <c r="Z95" i="33"/>
  <c r="AA94" i="33"/>
  <c r="AB94" i="33"/>
  <c r="Y99" i="33"/>
  <c r="Z99" i="33"/>
  <c r="AA98" i="33"/>
  <c r="AB98" i="33"/>
  <c r="AA24" i="33"/>
  <c r="AB24" i="33"/>
  <c r="AA28" i="33"/>
  <c r="AB28" i="33"/>
  <c r="AA32" i="33"/>
  <c r="AB32" i="33"/>
  <c r="AA36" i="33"/>
  <c r="AB36" i="33"/>
  <c r="AA40" i="33"/>
  <c r="AB40" i="33"/>
  <c r="AA44" i="33"/>
  <c r="AB44" i="33"/>
  <c r="AA48" i="33"/>
  <c r="AB48" i="33"/>
  <c r="AA52" i="33"/>
  <c r="AB52" i="33"/>
  <c r="AA56" i="33"/>
  <c r="AB56" i="33"/>
  <c r="AA60" i="33"/>
  <c r="AB60" i="33"/>
  <c r="AA64" i="33"/>
  <c r="AB64" i="33"/>
  <c r="AA68" i="33"/>
  <c r="AB68" i="33"/>
  <c r="AA72" i="33"/>
  <c r="AB72" i="33"/>
  <c r="AA76" i="33"/>
  <c r="AB76" i="33"/>
  <c r="AA80" i="33"/>
  <c r="AB80" i="33"/>
  <c r="AB51" i="32"/>
  <c r="AA51" i="32"/>
  <c r="AB55" i="32"/>
  <c r="AA55" i="32"/>
  <c r="AB58" i="32"/>
  <c r="AA58" i="32"/>
  <c r="AB59" i="32"/>
  <c r="AA59" i="32"/>
  <c r="AB63" i="32"/>
  <c r="AA63" i="32"/>
  <c r="AB66" i="32"/>
  <c r="AA66" i="32"/>
  <c r="AB67" i="32"/>
  <c r="AA67" i="32"/>
  <c r="AB71" i="32"/>
  <c r="AA71" i="32"/>
  <c r="AB74" i="32"/>
  <c r="AA74" i="32"/>
  <c r="AB75" i="32"/>
  <c r="AA75" i="32"/>
  <c r="AB79" i="32"/>
  <c r="AA79" i="32"/>
  <c r="AB82" i="32"/>
  <c r="AA82" i="32"/>
  <c r="AB83" i="32"/>
  <c r="AA83" i="32"/>
  <c r="AB87" i="32"/>
  <c r="AA87" i="32"/>
  <c r="AB90" i="32"/>
  <c r="AA90" i="32"/>
  <c r="AB91" i="32"/>
  <c r="AA91" i="32"/>
  <c r="AB98" i="32"/>
  <c r="AA98" i="32"/>
  <c r="AB99" i="32"/>
  <c r="AA99" i="32"/>
  <c r="AB106" i="32"/>
  <c r="AA106" i="32"/>
  <c r="AB107" i="32"/>
  <c r="AA107" i="32"/>
  <c r="AA25" i="33"/>
  <c r="AB25" i="33"/>
  <c r="AA29" i="33"/>
  <c r="AB29" i="33"/>
  <c r="AA33" i="33"/>
  <c r="AB33" i="33"/>
  <c r="AA37" i="33"/>
  <c r="AB37" i="33"/>
  <c r="AA41" i="33"/>
  <c r="AB41" i="33"/>
  <c r="AA45" i="33"/>
  <c r="AB45" i="33"/>
  <c r="AA49" i="33"/>
  <c r="AB49" i="33"/>
  <c r="AA53" i="33"/>
  <c r="AB53" i="33"/>
  <c r="AA57" i="33"/>
  <c r="AB57" i="33"/>
  <c r="AA61" i="33"/>
  <c r="AB61" i="33"/>
  <c r="AA65" i="33"/>
  <c r="AB65" i="33"/>
  <c r="AA69" i="33"/>
  <c r="AB69" i="33"/>
  <c r="AA73" i="33"/>
  <c r="AB73" i="33"/>
  <c r="AA77" i="33"/>
  <c r="AB77" i="33"/>
  <c r="AA81" i="33"/>
  <c r="AB81" i="33"/>
  <c r="AB91" i="33"/>
  <c r="AA91" i="33"/>
  <c r="AB103" i="33"/>
  <c r="AA103" i="33"/>
  <c r="AB11" i="33"/>
  <c r="AA11" i="33"/>
  <c r="AA12" i="33"/>
  <c r="AB12" i="33"/>
  <c r="AA13" i="33"/>
  <c r="AB13" i="33"/>
  <c r="AA18" i="33"/>
  <c r="AB18" i="33"/>
  <c r="AB19" i="33"/>
  <c r="AA19" i="33"/>
  <c r="AA20" i="33"/>
  <c r="AB20" i="33"/>
  <c r="AA21" i="33"/>
  <c r="AB21" i="33"/>
  <c r="AA26" i="33"/>
  <c r="AB26" i="33"/>
  <c r="AA30" i="33"/>
  <c r="AB30" i="33"/>
  <c r="AA34" i="33"/>
  <c r="AB34" i="33"/>
  <c r="AA38" i="33"/>
  <c r="AB38" i="33"/>
  <c r="AA42" i="33"/>
  <c r="AB42" i="33"/>
  <c r="AA46" i="33"/>
  <c r="AB46" i="33"/>
  <c r="AA50" i="33"/>
  <c r="AB50" i="33"/>
  <c r="AA54" i="33"/>
  <c r="AB54" i="33"/>
  <c r="AA58" i="33"/>
  <c r="AB58" i="33"/>
  <c r="AA62" i="33"/>
  <c r="AB62" i="33"/>
  <c r="AA66" i="33"/>
  <c r="AB66" i="33"/>
  <c r="AA70" i="33"/>
  <c r="AB70" i="33"/>
  <c r="AA74" i="33"/>
  <c r="AB74" i="33"/>
  <c r="AA78" i="33"/>
  <c r="AB78" i="33"/>
  <c r="AA82" i="33"/>
  <c r="AB82" i="33"/>
  <c r="AB83" i="33"/>
  <c r="AA83" i="33"/>
  <c r="AA85" i="33"/>
  <c r="AB85" i="33"/>
  <c r="Y86" i="33"/>
  <c r="Z86" i="33"/>
  <c r="AA86" i="33"/>
  <c r="AB86" i="33"/>
  <c r="AB87" i="33"/>
  <c r="AA87" i="33"/>
  <c r="Y91" i="33"/>
  <c r="Z91" i="33"/>
  <c r="AA90" i="33"/>
  <c r="AB90" i="33"/>
  <c r="AB95" i="33"/>
  <c r="AA95" i="33"/>
  <c r="AB99" i="33"/>
  <c r="AA99" i="33"/>
  <c r="Y103" i="33"/>
  <c r="Z103" i="33"/>
  <c r="AA102" i="33"/>
  <c r="AB102" i="33"/>
  <c r="Y107" i="33"/>
  <c r="Z107" i="33"/>
  <c r="AA106" i="33"/>
  <c r="AB106" i="33"/>
  <c r="AA107" i="33"/>
  <c r="Y94" i="33"/>
  <c r="Z94" i="33"/>
  <c r="Y98" i="33"/>
  <c r="Z98" i="33"/>
  <c r="Y102" i="33"/>
  <c r="Z102" i="33"/>
  <c r="Y106" i="33"/>
  <c r="Z106" i="33"/>
  <c r="AB105" i="33"/>
  <c r="AB101" i="33"/>
  <c r="AB97" i="33"/>
  <c r="AB93" i="33"/>
  <c r="AB108" i="33"/>
  <c r="AB104" i="33"/>
  <c r="AB100" i="33"/>
  <c r="AB96" i="33"/>
  <c r="AB92" i="33"/>
  <c r="AB88" i="33"/>
  <c r="AB84" i="33"/>
  <c r="Q5" i="33"/>
  <c r="M5" i="33"/>
  <c r="Z14" i="32"/>
  <c r="Y27" i="32"/>
  <c r="Z27" i="32"/>
  <c r="Y17" i="32"/>
  <c r="Z17" i="32"/>
  <c r="Y18" i="32"/>
  <c r="Y19" i="32"/>
  <c r="Z19" i="32"/>
  <c r="Z15" i="32"/>
  <c r="Z18" i="32"/>
  <c r="Y23" i="32"/>
  <c r="Z23" i="32"/>
  <c r="Z13" i="32"/>
  <c r="Z11" i="32"/>
  <c r="Z15" i="31"/>
  <c r="Y23" i="31"/>
  <c r="Z23" i="31"/>
  <c r="L23" i="31"/>
  <c r="N23" i="31"/>
  <c r="Y28" i="31"/>
  <c r="Z28" i="31"/>
  <c r="L28" i="31"/>
  <c r="N28" i="31"/>
  <c r="Y24" i="31"/>
  <c r="Z24" i="31"/>
  <c r="L24" i="31"/>
  <c r="N24" i="31"/>
  <c r="M5" i="32"/>
  <c r="D4" i="32"/>
  <c r="Q2" i="32"/>
  <c r="E5" i="32"/>
  <c r="AB9" i="32"/>
  <c r="G5" i="32"/>
  <c r="C5" i="32"/>
  <c r="Z16" i="33"/>
  <c r="AA9" i="33"/>
  <c r="I5" i="31"/>
  <c r="P4" i="17"/>
  <c r="L4" i="17"/>
  <c r="M5" i="31"/>
  <c r="Q4" i="32"/>
  <c r="Q4" i="31"/>
  <c r="I5" i="32"/>
  <c r="Z11" i="33"/>
  <c r="Q4" i="33"/>
  <c r="AA10" i="33"/>
  <c r="AA8" i="33"/>
  <c r="AB10" i="33"/>
  <c r="AB8" i="33"/>
  <c r="E5" i="33"/>
  <c r="C5" i="33"/>
  <c r="D4" i="33"/>
  <c r="Q2" i="33"/>
  <c r="G5" i="33"/>
  <c r="M4" i="33"/>
  <c r="I5" i="33"/>
</calcChain>
</file>

<file path=xl/sharedStrings.xml><?xml version="1.0" encoding="utf-8"?>
<sst xmlns="http://schemas.openxmlformats.org/spreadsheetml/2006/main" count="324" uniqueCount="76">
  <si>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</si>
  <si>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</si>
  <si>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</si>
  <si>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</si>
  <si>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</si>
  <si>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</si>
  <si>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</si>
  <si>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</si>
  <si>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</si>
  <si>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</si>
  <si>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</si>
  <si>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</si>
  <si>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</si>
  <si>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</si>
  <si>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</si>
  <si>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</si>
  <si>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</si>
  <si>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</si>
  <si>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</si>
  <si>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</si>
  <si>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</si>
  <si>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</si>
  <si>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</si>
  <si>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</si>
  <si>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</si>
  <si>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</si>
  <si>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</si>
  <si>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</si>
  <si>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</si>
  <si>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</si>
  <si>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</si>
  <si>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</si>
  <si>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</si>
  <si>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</si>
  <si>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</si>
  <si>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</si>
  <si>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</si>
  <si>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</si>
  <si>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</si>
  <si>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</si>
  <si>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</si>
  <si>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</si>
  <si>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</si>
  <si>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</si>
  <si>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</si>
  <si>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</si>
  <si>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</si>
  <si>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</si>
  <si>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</si>
  <si>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</si>
  <si>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</si>
  <si>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</si>
  <si>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</si>
  <si>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</si>
  <si>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</si>
  <si>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</si>
  <si>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</si>
  <si>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</si>
  <si>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</si>
  <si>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</si>
  <si>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</si>
  <si>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</si>
  <si>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</si>
  <si>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</si>
  <si>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</si>
  <si>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</si>
  <si>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</si>
  <si>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</si>
  <si>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</si>
  <si>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損切レート</t>
    <rPh sb="0" eb="1">
      <t>ソン</t>
    </rPh>
    <rPh sb="1" eb="2">
      <t>キ</t>
    </rPh>
    <phoneticPr fontId="2"/>
  </si>
  <si>
    <t>1時間足</t>
    <rPh sb="1" eb="3">
      <t>ジカン</t>
    </rPh>
    <rPh sb="3" eb="4">
      <t>アシ</t>
    </rPh>
    <phoneticPr fontId="3"/>
  </si>
  <si>
    <t>USDJPY</t>
    <phoneticPr fontId="2"/>
  </si>
  <si>
    <t>6/0</t>
    <phoneticPr fontId="2"/>
  </si>
  <si>
    <t>一時間足</t>
    <rPh sb="0" eb="1">
      <t>イチ</t>
    </rPh>
    <rPh sb="1" eb="3">
      <t>ジカン</t>
    </rPh>
    <rPh sb="3" eb="4">
      <t>アシ</t>
    </rPh>
    <phoneticPr fontId="3"/>
  </si>
  <si>
    <t>同じ日時で、違う時間足で検証をする予定です。</t>
    <rPh sb="0" eb="1">
      <t>オナ</t>
    </rPh>
    <rPh sb="2" eb="4">
      <t>ニチジ</t>
    </rPh>
    <rPh sb="6" eb="7">
      <t>チガ</t>
    </rPh>
    <rPh sb="8" eb="10">
      <t>ジカン</t>
    </rPh>
    <rPh sb="10" eb="11">
      <t>アシ</t>
    </rPh>
    <rPh sb="12" eb="14">
      <t>ケンショウ</t>
    </rPh>
    <rPh sb="17" eb="19">
      <t>ヨテイ</t>
    </rPh>
    <phoneticPr fontId="2"/>
  </si>
  <si>
    <t>検証初めてで、最初はフィボナッチの引き方が間違っていて、モタモタしていました。レンジからトレンドが出始めたところで出現するPB,トレンドが出ている所、又はトレンドの変わり目でのPBを見つけてのエントリーが多いので、勝ちやすいことがわかります。ヒボナッチをPBに合わせて引くことで、利益確定し、わかるということを学びました。</t>
    <rPh sb="0" eb="2">
      <t>ケンショウ</t>
    </rPh>
    <rPh sb="2" eb="3">
      <t>ハジ</t>
    </rPh>
    <rPh sb="7" eb="9">
      <t>サイショ</t>
    </rPh>
    <rPh sb="17" eb="18">
      <t>ヒ</t>
    </rPh>
    <rPh sb="19" eb="20">
      <t>カタ</t>
    </rPh>
    <rPh sb="21" eb="23">
      <t>マチガ</t>
    </rPh>
    <rPh sb="49" eb="51">
      <t>デハジ</t>
    </rPh>
    <rPh sb="57" eb="59">
      <t>シュツゲン</t>
    </rPh>
    <rPh sb="69" eb="70">
      <t>デ</t>
    </rPh>
    <rPh sb="73" eb="74">
      <t>トコロ</t>
    </rPh>
    <rPh sb="75" eb="76">
      <t>マタ</t>
    </rPh>
    <rPh sb="82" eb="83">
      <t>カ</t>
    </rPh>
    <rPh sb="85" eb="86">
      <t>メ</t>
    </rPh>
    <rPh sb="91" eb="92">
      <t>ミ</t>
    </rPh>
    <rPh sb="102" eb="103">
      <t>オオ</t>
    </rPh>
    <rPh sb="107" eb="108">
      <t>カ</t>
    </rPh>
    <rPh sb="130" eb="131">
      <t>ア</t>
    </rPh>
    <rPh sb="134" eb="135">
      <t>ヒ</t>
    </rPh>
    <rPh sb="140" eb="142">
      <t>リエキ</t>
    </rPh>
    <rPh sb="142" eb="144">
      <t>カクテイ</t>
    </rPh>
    <rPh sb="155" eb="156">
      <t>マナ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</si>
</sst>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00"/>
    <numFmt numFmtId="183" formatCode="#,##0.000"/>
    <numFmt numFmtId="184" formatCode="#,##0.0"/>
    <numFmt numFmtId="185" formatCode="0.000"/>
    <numFmt numFmtId="186" formatCode="0.0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79" fontId="0" fillId="0" borderId="5" xfId="1" applyNumberFormat="1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>
      <alignment vertical="center"/>
    </xf>
    <xf numFmtId="18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</xdr:colOff>
      <xdr:row>40</xdr:row>
      <xdr:rowOff>0</xdr:rowOff>
    </xdr:from>
    <xdr:to>
      <xdr:col>20</xdr:col>
      <xdr:colOff>235195</xdr:colOff>
      <xdr:row>77</xdr:row>
      <xdr:rowOff>12308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4392751-CA8B-4CD8-A009-2F549E071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988" y="7225553"/>
          <a:ext cx="11593478" cy="6699979"/>
        </a:xfrm>
        <a:prstGeom prst="rect">
          <a:avLst/>
        </a:prstGeom>
      </xdr:spPr>
    </xdr:pic>
    <xdr:clientData/>
  </xdr:twoCellAnchor>
  <xdr:twoCellAnchor editAs="oneCell">
    <xdr:from>
      <xdr:col>1</xdr:col>
      <xdr:colOff>26893</xdr:colOff>
      <xdr:row>118</xdr:row>
      <xdr:rowOff>0</xdr:rowOff>
    </xdr:from>
    <xdr:to>
      <xdr:col>20</xdr:col>
      <xdr:colOff>580882</xdr:colOff>
      <xdr:row>154</xdr:row>
      <xdr:rowOff>161114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DC25B6-ED86-4735-8B18-E4AAD43B1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917" y="21318071"/>
          <a:ext cx="11921236" cy="6669490"/>
        </a:xfrm>
        <a:prstGeom prst="rect">
          <a:avLst/>
        </a:prstGeom>
      </xdr:spPr>
    </xdr:pic>
    <xdr:clientData/>
  </xdr:twoCellAnchor>
  <xdr:twoCellAnchor editAs="oneCell">
    <xdr:from>
      <xdr:col>1</xdr:col>
      <xdr:colOff>53788</xdr:colOff>
      <xdr:row>79</xdr:row>
      <xdr:rowOff>62753</xdr:rowOff>
    </xdr:from>
    <xdr:to>
      <xdr:col>20</xdr:col>
      <xdr:colOff>340998</xdr:colOff>
      <xdr:row>115</xdr:row>
      <xdr:rowOff>63799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EAEFFB1-A073-4271-944E-EA6911F61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812" y="14334565"/>
          <a:ext cx="11654457" cy="6509422"/>
        </a:xfrm>
        <a:prstGeom prst="rect">
          <a:avLst/>
        </a:prstGeom>
      </xdr:spPr>
    </xdr:pic>
    <xdr:clientData/>
  </xdr:twoCellAnchor>
  <xdr:twoCellAnchor editAs="oneCell">
    <xdr:from>
      <xdr:col>1</xdr:col>
      <xdr:colOff>17930</xdr:colOff>
      <xdr:row>1</xdr:row>
      <xdr:rowOff>35859</xdr:rowOff>
    </xdr:from>
    <xdr:to>
      <xdr:col>20</xdr:col>
      <xdr:colOff>114583</xdr:colOff>
      <xdr:row>37</xdr:row>
      <xdr:rowOff>59771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8E4068FD-2214-4E1E-A56D-288288F77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954" y="215153"/>
          <a:ext cx="11463900" cy="6532289"/>
        </a:xfrm>
        <a:prstGeom prst="rect">
          <a:avLst/>
        </a:prstGeom>
      </xdr:spPr>
    </xdr:pic>
    <xdr:clientData/>
  </xdr:twoCellAnchor>
  <xdr:twoCellAnchor editAs="oneCell">
    <xdr:from>
      <xdr:col>1</xdr:col>
      <xdr:colOff>26893</xdr:colOff>
      <xdr:row>157</xdr:row>
      <xdr:rowOff>17929</xdr:rowOff>
    </xdr:from>
    <xdr:to>
      <xdr:col>20</xdr:col>
      <xdr:colOff>466548</xdr:colOff>
      <xdr:row>193</xdr:row>
      <xdr:rowOff>34218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656B62C4-DAFF-44C9-83EF-FC8225E4F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8917" y="28382258"/>
          <a:ext cx="11806902" cy="6524666"/>
        </a:xfrm>
        <a:prstGeom prst="rect">
          <a:avLst/>
        </a:prstGeom>
      </xdr:spPr>
    </xdr:pic>
    <xdr:clientData/>
  </xdr:twoCellAnchor>
  <xdr:twoCellAnchor editAs="oneCell">
    <xdr:from>
      <xdr:col>1</xdr:col>
      <xdr:colOff>8964</xdr:colOff>
      <xdr:row>195</xdr:row>
      <xdr:rowOff>161365</xdr:rowOff>
    </xdr:from>
    <xdr:to>
      <xdr:col>18</xdr:col>
      <xdr:colOff>460815</xdr:colOff>
      <xdr:row>227</xdr:row>
      <xdr:rowOff>3025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8174DBA-6934-48DA-BE61-527B5322D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0988" y="35392659"/>
          <a:ext cx="10617827" cy="5632860"/>
        </a:xfrm>
        <a:prstGeom prst="rect">
          <a:avLst/>
        </a:prstGeom>
      </xdr:spPr>
    </xdr:pic>
    <xdr:clientData/>
  </xdr:twoCellAnchor>
  <xdr:twoCellAnchor editAs="oneCell">
    <xdr:from>
      <xdr:col>0</xdr:col>
      <xdr:colOff>466165</xdr:colOff>
      <xdr:row>264</xdr:row>
      <xdr:rowOff>107577</xdr:rowOff>
    </xdr:from>
    <xdr:to>
      <xdr:col>16</xdr:col>
      <xdr:colOff>573012</xdr:colOff>
      <xdr:row>300</xdr:row>
      <xdr:rowOff>116245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782ECB5-73B5-4EC4-90DB-FCB2B2BEC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6165" y="47817742"/>
          <a:ext cx="9573576" cy="65170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18</xdr:col>
      <xdr:colOff>101227</xdr:colOff>
      <xdr:row>340</xdr:row>
      <xdr:rowOff>23913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FFEFDF-BC4E-46D6-876E-3C2BF8AA3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2024" y="54935718"/>
          <a:ext cx="10267203" cy="65322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18</xdr:col>
      <xdr:colOff>238428</xdr:colOff>
      <xdr:row>380</xdr:row>
      <xdr:rowOff>77269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18E9F50-9841-42C7-904F-64F21E6AD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2024" y="62161271"/>
          <a:ext cx="10404404" cy="65856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18</xdr:col>
      <xdr:colOff>522716</xdr:colOff>
      <xdr:row>261</xdr:row>
      <xdr:rowOff>37395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898CCEB-B803-4165-896F-316AFC214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2024" y="41560376"/>
          <a:ext cx="10688692" cy="5649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ce44b075159731/&#12489;&#12461;&#12517;&#12513;&#12531;&#12488;/&#12488;&#12441;&#12523;&#12473;&#12488;&#12524;&#12540;&#12488;&#65288;J&#21015;&#36861;&#21152;&#65289;&#26908;&#35388;&#29992;&#12456;&#12463;&#12475;&#1252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moo\Downloads\&#12489;&#12523;&#12473;&#12488;&#12524;&#12540;&#12488;&#65288;J&#21015;&#36861;&#21152;&#65289;&#26908;&#35388;&#29992;&#12456;&#12463;&#12475;&#12523;%20-%20&#22823;&#20869;(&#21271;&#26449;&#21152;&#31558;&#65289;%20(8)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グラフ5"/>
      <sheetName val="グラフ4"/>
      <sheetName val="グラフ3"/>
      <sheetName val="グラフ2"/>
      <sheetName val="グラフ1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ColWidth="8.77734375" defaultRowHeight="13.2" x14ac:dyDescent="0.2"/>
  <sheetData>
    <row r="2" spans="1:2" x14ac:dyDescent="0.2">
      <c r="A2" t="s">
        <v>49</v>
      </c>
    </row>
    <row r="3" spans="1:2" x14ac:dyDescent="0.2">
      <c r="A3">
        <v>100000</v>
      </c>
    </row>
    <row r="5" spans="1:2" x14ac:dyDescent="0.2">
      <c r="A5" t="s">
        <v>50</v>
      </c>
    </row>
    <row r="6" spans="1:2" x14ac:dyDescent="0.2">
      <c r="A6" t="s">
        <v>57</v>
      </c>
      <c r="B6">
        <v>90</v>
      </c>
    </row>
    <row r="7" spans="1:2" x14ac:dyDescent="0.2">
      <c r="A7" t="s">
        <v>56</v>
      </c>
      <c r="B7">
        <v>90</v>
      </c>
    </row>
    <row r="8" spans="1:2" x14ac:dyDescent="0.2">
      <c r="A8" t="s">
        <v>54</v>
      </c>
      <c r="B8">
        <v>110</v>
      </c>
    </row>
    <row r="9" spans="1:2" x14ac:dyDescent="0.2">
      <c r="A9" t="s">
        <v>52</v>
      </c>
      <c r="B9">
        <v>120</v>
      </c>
    </row>
    <row r="10" spans="1:2" x14ac:dyDescent="0.2">
      <c r="A10" t="s">
        <v>53</v>
      </c>
      <c r="B10">
        <v>150</v>
      </c>
    </row>
    <row r="11" spans="1:2" x14ac:dyDescent="0.2">
      <c r="A11" t="s">
        <v>58</v>
      </c>
      <c r="B11">
        <v>100</v>
      </c>
    </row>
    <row r="12" spans="1:2" x14ac:dyDescent="0.2">
      <c r="A12" t="s">
        <v>55</v>
      </c>
      <c r="B12">
        <v>80</v>
      </c>
    </row>
    <row r="13" spans="1:2" x14ac:dyDescent="0.2">
      <c r="A13" t="s">
        <v>51</v>
      </c>
      <c r="B13">
        <v>120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B109"/>
  <sheetViews>
    <sheetView zoomScaleNormal="100" zoomScalePageLayoutView="115" workbookViewId="0">
      <selection activeCell="J27" sqref="J27"/>
    </sheetView>
  </sheetViews>
  <sheetFormatPr defaultColWidth="8.77734375" defaultRowHeight="13.2" x14ac:dyDescent="0.2"/>
  <cols>
    <col min="1" max="1" width="2.77734375" customWidth="1"/>
    <col min="2" max="9" width="6.6640625" customWidth="1"/>
    <col min="10" max="10" width="13.33203125" customWidth="1"/>
    <col min="11" max="19" width="6.6640625" customWidth="1"/>
    <col min="23" max="23" width="10.77734375" style="22" hidden="1" customWidth="1"/>
    <col min="24" max="24" width="0" hidden="1" customWidth="1"/>
  </cols>
  <sheetData>
    <row r="2" spans="2:28" x14ac:dyDescent="0.2">
      <c r="B2" s="66" t="s">
        <v>5</v>
      </c>
      <c r="C2" s="66"/>
      <c r="D2" s="68" t="s">
        <v>71</v>
      </c>
      <c r="E2" s="68"/>
      <c r="F2" s="66" t="s">
        <v>6</v>
      </c>
      <c r="G2" s="66"/>
      <c r="H2" s="70" t="s">
        <v>70</v>
      </c>
      <c r="I2" s="70"/>
      <c r="J2" s="46"/>
      <c r="K2" s="66" t="s">
        <v>7</v>
      </c>
      <c r="L2" s="66"/>
      <c r="M2" s="67">
        <v>100000</v>
      </c>
      <c r="N2" s="68"/>
      <c r="O2" s="66" t="s">
        <v>8</v>
      </c>
      <c r="P2" s="66"/>
      <c r="Q2" s="69">
        <f>SUM(M2,D4)</f>
        <v>145168.95942098543</v>
      </c>
      <c r="R2" s="70"/>
      <c r="S2" s="1"/>
      <c r="T2" s="1"/>
      <c r="U2" s="1"/>
    </row>
    <row r="3" spans="2:28" ht="57" customHeight="1" x14ac:dyDescent="0.2">
      <c r="B3" s="66" t="s">
        <v>9</v>
      </c>
      <c r="C3" s="66"/>
      <c r="D3" s="71" t="s">
        <v>38</v>
      </c>
      <c r="E3" s="71"/>
      <c r="F3" s="71"/>
      <c r="G3" s="71"/>
      <c r="H3" s="71"/>
      <c r="I3" s="71"/>
      <c r="J3" s="47"/>
      <c r="K3" s="66" t="s">
        <v>10</v>
      </c>
      <c r="L3" s="66"/>
      <c r="M3" s="71" t="s">
        <v>62</v>
      </c>
      <c r="N3" s="72"/>
      <c r="O3" s="72"/>
      <c r="P3" s="72"/>
      <c r="Q3" s="72"/>
      <c r="R3" s="72"/>
      <c r="S3" s="1"/>
      <c r="T3" s="1"/>
    </row>
    <row r="4" spans="2:28" x14ac:dyDescent="0.2">
      <c r="B4" s="66" t="s">
        <v>11</v>
      </c>
      <c r="C4" s="66"/>
      <c r="D4" s="73">
        <f>SUM($S$9:$T$993)</f>
        <v>45168.95942098544</v>
      </c>
      <c r="E4" s="73"/>
      <c r="F4" s="66" t="s">
        <v>12</v>
      </c>
      <c r="G4" s="66"/>
      <c r="H4" s="74">
        <f>SUM($U$9:$V$108)</f>
        <v>234.60000000000289</v>
      </c>
      <c r="I4" s="70"/>
      <c r="J4" s="46"/>
      <c r="K4" s="75" t="s">
        <v>67</v>
      </c>
      <c r="L4" s="75"/>
      <c r="M4" s="69" t="e">
        <f>AA8/AB8</f>
        <v>#DIV/0!</v>
      </c>
      <c r="N4" s="69"/>
      <c r="O4" s="75" t="s">
        <v>60</v>
      </c>
      <c r="P4" s="75"/>
      <c r="Q4" s="76">
        <f>MAX(Z:Z)</f>
        <v>0</v>
      </c>
      <c r="R4" s="76"/>
      <c r="S4" s="1"/>
      <c r="T4" s="1"/>
      <c r="U4" s="1"/>
    </row>
    <row r="5" spans="2:28" x14ac:dyDescent="0.2">
      <c r="B5" s="39" t="s">
        <v>15</v>
      </c>
      <c r="C5" s="2">
        <f>COUNTIF($S$9:$S$990,"&gt;0")</f>
        <v>10</v>
      </c>
      <c r="D5" s="38" t="s">
        <v>16</v>
      </c>
      <c r="E5" s="15">
        <f>COUNTIF($S$9:$S$990,"&lt;0")</f>
        <v>0</v>
      </c>
      <c r="F5" s="38" t="s">
        <v>17</v>
      </c>
      <c r="G5" s="2">
        <f>COUNTIF($S$9:$S$990,"=0")</f>
        <v>0</v>
      </c>
      <c r="H5" s="38" t="s">
        <v>18</v>
      </c>
      <c r="I5" s="3">
        <f>C5/SUM(C5,E5,G5)</f>
        <v>1</v>
      </c>
      <c r="J5" s="49"/>
      <c r="K5" s="77" t="s">
        <v>19</v>
      </c>
      <c r="L5" s="66"/>
      <c r="M5" s="78">
        <f>MAX(W9:W993)</f>
        <v>10</v>
      </c>
      <c r="N5" s="79"/>
      <c r="O5" s="17" t="s">
        <v>20</v>
      </c>
      <c r="P5" s="9"/>
      <c r="Q5" s="78">
        <f>MAX(X9:X993)</f>
        <v>0</v>
      </c>
      <c r="R5" s="79"/>
      <c r="S5" s="1"/>
      <c r="T5" s="1"/>
      <c r="U5" s="1"/>
    </row>
    <row r="6" spans="2:28" x14ac:dyDescent="0.2">
      <c r="B6" s="11"/>
      <c r="C6" s="13"/>
      <c r="D6" s="14"/>
      <c r="E6" s="10"/>
      <c r="F6" s="11"/>
      <c r="G6" s="10"/>
      <c r="H6" s="11"/>
      <c r="I6" s="16"/>
      <c r="J6" s="16"/>
      <c r="K6" s="11"/>
      <c r="L6" s="11"/>
      <c r="M6" s="10"/>
      <c r="N6" s="43" t="s">
        <v>65</v>
      </c>
      <c r="O6" s="12"/>
      <c r="P6" s="12"/>
      <c r="Q6" s="10"/>
      <c r="R6" s="7"/>
      <c r="S6" s="1"/>
      <c r="T6" s="1"/>
      <c r="U6" s="1"/>
    </row>
    <row r="7" spans="2:28" x14ac:dyDescent="0.2">
      <c r="B7" s="80" t="s">
        <v>21</v>
      </c>
      <c r="C7" s="82" t="s">
        <v>22</v>
      </c>
      <c r="D7" s="83"/>
      <c r="E7" s="86" t="s">
        <v>23</v>
      </c>
      <c r="F7" s="87"/>
      <c r="G7" s="87"/>
      <c r="H7" s="87"/>
      <c r="I7" s="88"/>
      <c r="J7" s="50"/>
      <c r="K7" s="89" t="s">
        <v>24</v>
      </c>
      <c r="L7" s="90"/>
      <c r="M7" s="91"/>
      <c r="N7" s="92" t="s">
        <v>25</v>
      </c>
      <c r="O7" s="93" t="s">
        <v>26</v>
      </c>
      <c r="P7" s="94"/>
      <c r="Q7" s="94"/>
      <c r="R7" s="95"/>
      <c r="S7" s="96" t="s">
        <v>27</v>
      </c>
      <c r="T7" s="96"/>
      <c r="U7" s="96"/>
      <c r="V7" s="96"/>
    </row>
    <row r="8" spans="2:28" x14ac:dyDescent="0.2">
      <c r="B8" s="81"/>
      <c r="C8" s="84"/>
      <c r="D8" s="85"/>
      <c r="E8" s="18" t="s">
        <v>28</v>
      </c>
      <c r="F8" s="18" t="s">
        <v>29</v>
      </c>
      <c r="G8" s="18" t="s">
        <v>30</v>
      </c>
      <c r="H8" s="97" t="s">
        <v>31</v>
      </c>
      <c r="I8" s="88"/>
      <c r="J8" s="45" t="s">
        <v>69</v>
      </c>
      <c r="K8" s="4" t="s">
        <v>32</v>
      </c>
      <c r="L8" s="98" t="s">
        <v>33</v>
      </c>
      <c r="M8" s="91"/>
      <c r="N8" s="92"/>
      <c r="O8" s="5" t="s">
        <v>28</v>
      </c>
      <c r="P8" s="5" t="s">
        <v>29</v>
      </c>
      <c r="Q8" s="99" t="s">
        <v>31</v>
      </c>
      <c r="R8" s="95"/>
      <c r="S8" s="96" t="s">
        <v>34</v>
      </c>
      <c r="T8" s="96"/>
      <c r="U8" s="96" t="s">
        <v>32</v>
      </c>
      <c r="V8" s="96"/>
      <c r="Z8" t="s">
        <v>59</v>
      </c>
      <c r="AA8">
        <f>SUM(AA9:AA108)</f>
        <v>45168.95942098544</v>
      </c>
      <c r="AB8">
        <f>SUM(AB9:AB108)</f>
        <v>0</v>
      </c>
    </row>
    <row r="9" spans="2:28" x14ac:dyDescent="0.2">
      <c r="B9" s="40">
        <v>1</v>
      </c>
      <c r="C9" s="100">
        <f>M2</f>
        <v>100000</v>
      </c>
      <c r="D9" s="100"/>
      <c r="E9" s="40">
        <v>2016</v>
      </c>
      <c r="F9" s="8">
        <v>43960</v>
      </c>
      <c r="G9" s="48" t="s">
        <v>4</v>
      </c>
      <c r="H9" s="101">
        <v>107.645</v>
      </c>
      <c r="I9" s="101"/>
      <c r="J9" s="52">
        <v>107.381</v>
      </c>
      <c r="K9" s="65">
        <f t="shared" ref="K9:K11" si="0">(H9-J9)*100</f>
        <v>26.399999999999579</v>
      </c>
      <c r="L9" s="102">
        <f>IF(K9="","",C9*0.03)</f>
        <v>3000</v>
      </c>
      <c r="M9" s="103"/>
      <c r="N9" s="6">
        <f>IF(K9="","",(L9/K9)/LOOKUP(RIGHT($D$2,3),[1]定数!$A$6:$A$13,[1]定数!$B$6:$B$13))</f>
        <v>1.1363636363636545</v>
      </c>
      <c r="O9" s="40">
        <v>2016</v>
      </c>
      <c r="P9" s="8">
        <v>43960</v>
      </c>
      <c r="Q9" s="101">
        <v>107.974</v>
      </c>
      <c r="R9" s="101"/>
      <c r="S9" s="104">
        <f>IF(Q9="","",U9*N9*LOOKUP(RIGHT($D$2,3),定数!$A$6:$A$13,定数!$B$6:$B$13))</f>
        <v>3738.6363636365113</v>
      </c>
      <c r="T9" s="104"/>
      <c r="U9" s="105">
        <f>IF(Q9="","",IF(G9="買",(Q9-H9),(H9-Q9))*IF(RIGHT($D$2,3)="JPY",100,10000))</f>
        <v>32.900000000000773</v>
      </c>
      <c r="V9" s="105"/>
      <c r="W9" s="1">
        <f>IF(U9&lt;&gt;"",IF(U9&gt;0,1+W8,0),"")</f>
        <v>1</v>
      </c>
      <c r="X9">
        <f>IF(U9&lt;&gt;"",IF(U9&lt;0,1+X8,0),"")</f>
        <v>0</v>
      </c>
      <c r="AA9">
        <f>IF(S9&gt;0,S9,"")</f>
        <v>3738.6363636365113</v>
      </c>
      <c r="AB9" t="str">
        <f>IF(S9&lt;0,S9,"")</f>
        <v/>
      </c>
    </row>
    <row r="10" spans="2:28" x14ac:dyDescent="0.2">
      <c r="B10" s="40">
        <v>2</v>
      </c>
      <c r="C10" s="100">
        <f>C9+S9</f>
        <v>103738.63636363651</v>
      </c>
      <c r="D10" s="100"/>
      <c r="E10" s="51">
        <v>2016</v>
      </c>
      <c r="F10" s="8">
        <v>43967</v>
      </c>
      <c r="G10" s="51" t="s">
        <v>4</v>
      </c>
      <c r="H10" s="101">
        <v>108.872</v>
      </c>
      <c r="I10" s="101"/>
      <c r="J10" s="53">
        <v>108.764</v>
      </c>
      <c r="K10" s="65">
        <f t="shared" si="0"/>
        <v>10.800000000000409</v>
      </c>
      <c r="L10" s="102">
        <f>IF(K10="","",C10*0.03)</f>
        <v>3112.1590909090951</v>
      </c>
      <c r="M10" s="103"/>
      <c r="N10" s="6">
        <f>IF(K10="","",(L10/K10)/LOOKUP(RIGHT($D$2,3),[1]定数!$A$6:$A$13,[1]定数!$B$6:$B$13))</f>
        <v>2.8816287878786824</v>
      </c>
      <c r="O10" s="51">
        <v>2016</v>
      </c>
      <c r="P10" s="8">
        <v>43968</v>
      </c>
      <c r="Q10" s="101">
        <v>109.002</v>
      </c>
      <c r="R10" s="101"/>
      <c r="S10" s="104">
        <f>IF(Q10="","",U10*N10*LOOKUP(RIGHT($D$2,3),定数!$A$6:$A$13,定数!$B$6:$B$13))</f>
        <v>3746.1174242421562</v>
      </c>
      <c r="T10" s="104"/>
      <c r="U10" s="105">
        <f>IF(Q10="","",IF(G10="買",(Q10-H10),(H10-Q10))*IF(RIGHT($D$2,3)="JPY",100,10000))</f>
        <v>12.999999999999545</v>
      </c>
      <c r="V10" s="105"/>
      <c r="W10" s="22">
        <f t="shared" ref="W10:W22" si="1">IF(U10&lt;&gt;"",IF(U10&gt;0,1+W9,0),"")</f>
        <v>2</v>
      </c>
      <c r="X10">
        <f t="shared" ref="X10:X73" si="2">IF(U10&lt;&gt;"",IF(U10&lt;0,1+X9,0),"")</f>
        <v>0</v>
      </c>
      <c r="Y10" s="41">
        <f>IF(C10&lt;&gt;"",MAX(C10,C9),"")</f>
        <v>103738.63636363651</v>
      </c>
      <c r="AA10">
        <f t="shared" ref="AA10:AA73" si="3">IF(S10&gt;0,S10,"")</f>
        <v>3746.1174242421562</v>
      </c>
      <c r="AB10" t="str">
        <f t="shared" ref="AB10:AB73" si="4">IF(S10&lt;0,S10,"")</f>
        <v/>
      </c>
    </row>
    <row r="11" spans="2:28" x14ac:dyDescent="0.2">
      <c r="B11" s="40">
        <v>3</v>
      </c>
      <c r="C11" s="100">
        <f t="shared" ref="C11:C14" si="5">C10+S10</f>
        <v>107484.75378787867</v>
      </c>
      <c r="D11" s="100"/>
      <c r="E11" s="51">
        <v>2016</v>
      </c>
      <c r="F11" s="8">
        <v>43971</v>
      </c>
      <c r="G11" s="51" t="s">
        <v>4</v>
      </c>
      <c r="H11" s="101">
        <v>110.04300000000001</v>
      </c>
      <c r="I11" s="101"/>
      <c r="J11" s="52">
        <v>109.911</v>
      </c>
      <c r="K11" s="65">
        <f t="shared" si="0"/>
        <v>13.2000000000005</v>
      </c>
      <c r="L11" s="102">
        <f t="shared" ref="L11:L74" si="6">IF(K11="","",C11*0.03)</f>
        <v>3224.5426136363599</v>
      </c>
      <c r="M11" s="103"/>
      <c r="N11" s="6">
        <f>IF(K11="","",(L11/K11)/LOOKUP(RIGHT($D$2,3),[1]定数!$A$6:$A$13,[1]定数!$B$6:$B$13))</f>
        <v>2.4428353133607863</v>
      </c>
      <c r="O11" s="51">
        <v>2016</v>
      </c>
      <c r="P11" s="8">
        <v>43971</v>
      </c>
      <c r="Q11" s="101">
        <v>110.212</v>
      </c>
      <c r="R11" s="101"/>
      <c r="S11" s="104">
        <f>IF(Q11="","",U11*N11*LOOKUP(RIGHT($D$2,3),定数!$A$6:$A$13,定数!$B$6:$B$13))</f>
        <v>4128.391679579654</v>
      </c>
      <c r="T11" s="104"/>
      <c r="U11" s="105">
        <f>IF(Q11="","",IF(G11="買",(Q11-H11),(H11-Q11))*IF(RIGHT($D$2,3)="JPY",100,10000))</f>
        <v>16.899999999999693</v>
      </c>
      <c r="V11" s="105"/>
      <c r="W11" s="22">
        <f t="shared" si="1"/>
        <v>3</v>
      </c>
      <c r="X11">
        <f t="shared" si="2"/>
        <v>0</v>
      </c>
      <c r="Y11" s="41">
        <f>IF(C11&lt;&gt;"",MAX(Y10,C11),"")</f>
        <v>107484.75378787867</v>
      </c>
      <c r="Z11" s="42">
        <f>IF(Y11&lt;&gt;"",1-(C11/Y11),"")</f>
        <v>0</v>
      </c>
      <c r="AA11">
        <f t="shared" si="3"/>
        <v>4128.391679579654</v>
      </c>
      <c r="AB11" t="str">
        <f t="shared" si="4"/>
        <v/>
      </c>
    </row>
    <row r="12" spans="2:28" x14ac:dyDescent="0.2">
      <c r="B12" s="40">
        <v>4</v>
      </c>
      <c r="C12" s="100">
        <f t="shared" si="5"/>
        <v>111613.14546745832</v>
      </c>
      <c r="D12" s="100"/>
      <c r="E12" s="51">
        <v>2017</v>
      </c>
      <c r="F12" s="8">
        <v>44081</v>
      </c>
      <c r="G12" s="51" t="s">
        <v>3</v>
      </c>
      <c r="H12" s="101">
        <v>108.637</v>
      </c>
      <c r="I12" s="101"/>
      <c r="J12" s="53">
        <v>108.958</v>
      </c>
      <c r="K12" s="65">
        <f>(J12-H12)*100</f>
        <v>32.099999999999795</v>
      </c>
      <c r="L12" s="102">
        <f t="shared" si="6"/>
        <v>3348.3943640237494</v>
      </c>
      <c r="M12" s="103"/>
      <c r="N12" s="6">
        <f>IF(K12="","",(L12/K12)/LOOKUP(RIGHT($D$2,3),[1]定数!$A$6:$A$13,[1]定数!$B$6:$B$13))</f>
        <v>1.0431135090416732</v>
      </c>
      <c r="O12" s="51">
        <v>2017</v>
      </c>
      <c r="P12" s="8">
        <v>44082</v>
      </c>
      <c r="Q12" s="101">
        <v>108.21599999999999</v>
      </c>
      <c r="R12" s="101"/>
      <c r="S12" s="104">
        <f>IF(Q12="","",U12*N12*LOOKUP(RIGHT($D$2,3),定数!$A$6:$A$13,定数!$B$6:$B$13))</f>
        <v>4391.5078730655114</v>
      </c>
      <c r="T12" s="104"/>
      <c r="U12" s="105">
        <f>IF(Q12="","",IF(G12="買",(Q12-H12),(H12-Q12))*IF(RIGHT($D$2,3)="JPY",100,10000))</f>
        <v>42.100000000000648</v>
      </c>
      <c r="V12" s="105"/>
      <c r="W12" s="22">
        <f t="shared" si="1"/>
        <v>4</v>
      </c>
      <c r="X12">
        <f t="shared" si="2"/>
        <v>0</v>
      </c>
      <c r="Y12" s="41">
        <f t="shared" ref="Y12:Y75" si="7">IF(C12&lt;&gt;"",MAX(Y11,C12),"")</f>
        <v>111613.14546745832</v>
      </c>
      <c r="Z12" s="42">
        <f t="shared" ref="Z12:Z75" si="8">IF(Y12&lt;&gt;"",1-(C12/Y12),"")</f>
        <v>0</v>
      </c>
      <c r="AA12">
        <f t="shared" si="3"/>
        <v>4391.5078730655114</v>
      </c>
      <c r="AB12" t="str">
        <f t="shared" si="4"/>
        <v/>
      </c>
    </row>
    <row r="13" spans="2:28" x14ac:dyDescent="0.2">
      <c r="B13" s="40">
        <v>5</v>
      </c>
      <c r="C13" s="100">
        <f t="shared" si="5"/>
        <v>116004.65334052383</v>
      </c>
      <c r="D13" s="100"/>
      <c r="E13" s="51">
        <v>2017</v>
      </c>
      <c r="F13" s="8">
        <v>44002</v>
      </c>
      <c r="G13" s="51" t="s">
        <v>3</v>
      </c>
      <c r="H13" s="101">
        <v>111.444</v>
      </c>
      <c r="I13" s="101"/>
      <c r="J13" s="53">
        <v>111.563</v>
      </c>
      <c r="K13" s="65">
        <f>(J13-H13)*100</f>
        <v>11.899999999999977</v>
      </c>
      <c r="L13" s="102">
        <f t="shared" si="6"/>
        <v>3480.1396002157148</v>
      </c>
      <c r="M13" s="103"/>
      <c r="N13" s="6">
        <f>IF(K13="","",(L13/K13)/LOOKUP(RIGHT($D$2,3),[1]定数!$A$6:$A$13,[1]定数!$B$6:$B$13))</f>
        <v>2.9244870590048078</v>
      </c>
      <c r="O13" s="51">
        <v>2017</v>
      </c>
      <c r="P13" s="8">
        <v>44003</v>
      </c>
      <c r="Q13" s="101">
        <v>111.285</v>
      </c>
      <c r="R13" s="101"/>
      <c r="S13" s="104">
        <f>IF(Q13="","",U13*N13*LOOKUP(RIGHT($D$2,3),定数!$A$6:$A$13,定数!$B$6:$B$13))</f>
        <v>4649.9344238178201</v>
      </c>
      <c r="T13" s="104"/>
      <c r="U13" s="105">
        <f t="shared" ref="U13" si="9">IF(Q13="","",IF(G13="買",(Q13-H13),(H13-Q13))*IF(RIGHT($D$2,3)="JPY",100,10000))</f>
        <v>15.900000000000603</v>
      </c>
      <c r="V13" s="105"/>
      <c r="W13" s="22">
        <f t="shared" si="1"/>
        <v>5</v>
      </c>
      <c r="X13">
        <f t="shared" si="2"/>
        <v>0</v>
      </c>
      <c r="Y13" s="41">
        <f t="shared" si="7"/>
        <v>116004.65334052383</v>
      </c>
      <c r="Z13" s="42">
        <f t="shared" si="8"/>
        <v>0</v>
      </c>
      <c r="AA13">
        <f t="shared" si="3"/>
        <v>4649.9344238178201</v>
      </c>
      <c r="AB13" t="str">
        <f t="shared" si="4"/>
        <v/>
      </c>
    </row>
    <row r="14" spans="2:28" x14ac:dyDescent="0.2">
      <c r="B14" s="40">
        <v>6</v>
      </c>
      <c r="C14" s="100">
        <f t="shared" si="5"/>
        <v>120654.58776434165</v>
      </c>
      <c r="D14" s="100"/>
      <c r="E14" s="40">
        <v>2017</v>
      </c>
      <c r="F14" s="8">
        <v>44009</v>
      </c>
      <c r="G14" s="40" t="s">
        <v>4</v>
      </c>
      <c r="H14" s="106">
        <v>111.97799999999999</v>
      </c>
      <c r="I14" s="106"/>
      <c r="J14" s="44">
        <v>111.82899999999999</v>
      </c>
      <c r="K14" s="65">
        <f t="shared" ref="K14" si="10">(H14-J14)*100</f>
        <v>14.900000000000091</v>
      </c>
      <c r="L14" s="102">
        <f t="shared" si="6"/>
        <v>3619.6376329302493</v>
      </c>
      <c r="M14" s="103"/>
      <c r="N14" s="6">
        <f>IF(K14="","",(L14/K14)/LOOKUP(RIGHT($D$2,3),[1]定数!$A$6:$A$13,[1]定数!$B$6:$B$13))</f>
        <v>2.4292870019665953</v>
      </c>
      <c r="O14" s="40">
        <v>2017</v>
      </c>
      <c r="P14" s="8">
        <v>44009</v>
      </c>
      <c r="Q14" s="101">
        <v>112.163</v>
      </c>
      <c r="R14" s="101"/>
      <c r="S14" s="104">
        <f>IF(Q14="","",U14*N14*LOOKUP(RIGHT($D$2,3),定数!$A$6:$A$13,定数!$B$6:$B$13))</f>
        <v>4494.1809536382561</v>
      </c>
      <c r="T14" s="104"/>
      <c r="U14" s="105">
        <f t="shared" ref="U14:U75" si="11">IF(Q14="","",IF(G14="買",(Q14-H14),(H14-Q14))*IF(RIGHT($D$2,3)="JPY",100,10000))</f>
        <v>18.500000000000227</v>
      </c>
      <c r="V14" s="105"/>
      <c r="W14" s="22">
        <f t="shared" si="1"/>
        <v>6</v>
      </c>
      <c r="X14">
        <f t="shared" si="2"/>
        <v>0</v>
      </c>
      <c r="Y14" s="41">
        <f t="shared" si="7"/>
        <v>120654.58776434165</v>
      </c>
      <c r="Z14" s="42">
        <f t="shared" si="8"/>
        <v>0</v>
      </c>
      <c r="AA14">
        <f t="shared" si="3"/>
        <v>4494.1809536382561</v>
      </c>
      <c r="AB14" t="str">
        <f t="shared" si="4"/>
        <v/>
      </c>
    </row>
    <row r="15" spans="2:28" x14ac:dyDescent="0.2">
      <c r="B15" s="40">
        <v>7</v>
      </c>
      <c r="C15" s="100">
        <f t="shared" ref="C15:C73" si="12">IF(S14="","",C14+S14)</f>
        <v>125148.7687179799</v>
      </c>
      <c r="D15" s="100"/>
      <c r="E15" s="40">
        <v>2017</v>
      </c>
      <c r="F15" s="8">
        <v>44044</v>
      </c>
      <c r="G15" s="40" t="s">
        <v>3</v>
      </c>
      <c r="H15" s="106">
        <v>110.258</v>
      </c>
      <c r="I15" s="106"/>
      <c r="J15" s="60">
        <v>110.422</v>
      </c>
      <c r="K15" s="65">
        <f t="shared" ref="K15:K16" si="13">(J15-H15)*100</f>
        <v>16.400000000000148</v>
      </c>
      <c r="L15" s="102">
        <f t="shared" si="6"/>
        <v>3754.4630615393967</v>
      </c>
      <c r="M15" s="103"/>
      <c r="N15" s="6">
        <f>IF(K15="","",(L15/K15)/LOOKUP(RIGHT($D$2,3),[1]定数!$A$6:$A$13,[1]定数!$B$6:$B$13))</f>
        <v>2.2893067448410749</v>
      </c>
      <c r="O15" s="40">
        <v>2017</v>
      </c>
      <c r="P15" s="8">
        <v>44044</v>
      </c>
      <c r="Q15" s="101">
        <v>111.05200000000001</v>
      </c>
      <c r="R15" s="101"/>
      <c r="S15" s="104">
        <v>3836</v>
      </c>
      <c r="T15" s="104"/>
      <c r="U15" s="105">
        <v>20.6</v>
      </c>
      <c r="V15" s="105"/>
      <c r="W15" s="22">
        <f t="shared" si="1"/>
        <v>7</v>
      </c>
      <c r="X15">
        <f t="shared" si="2"/>
        <v>0</v>
      </c>
      <c r="Y15" s="41">
        <f t="shared" si="7"/>
        <v>125148.7687179799</v>
      </c>
      <c r="Z15" s="42">
        <f t="shared" si="8"/>
        <v>0</v>
      </c>
      <c r="AA15">
        <f t="shared" si="3"/>
        <v>3836</v>
      </c>
      <c r="AB15" t="str">
        <f t="shared" si="4"/>
        <v/>
      </c>
    </row>
    <row r="16" spans="2:28" x14ac:dyDescent="0.2">
      <c r="B16" s="40">
        <v>8</v>
      </c>
      <c r="C16" s="100">
        <f t="shared" si="12"/>
        <v>128984.7687179799</v>
      </c>
      <c r="D16" s="100"/>
      <c r="E16" s="40">
        <v>2017</v>
      </c>
      <c r="F16" s="8">
        <v>44061</v>
      </c>
      <c r="G16" s="40" t="s">
        <v>3</v>
      </c>
      <c r="H16" s="106">
        <v>109.405</v>
      </c>
      <c r="I16" s="106"/>
      <c r="J16" s="44">
        <v>109.545</v>
      </c>
      <c r="K16" s="65">
        <f t="shared" si="13"/>
        <v>14.000000000000057</v>
      </c>
      <c r="L16" s="102">
        <f t="shared" si="6"/>
        <v>3869.5430615393966</v>
      </c>
      <c r="M16" s="103"/>
      <c r="N16" s="6">
        <f>IF(K16="","",(L16/K16)/LOOKUP(RIGHT($D$2,3),[1]定数!$A$6:$A$13,[1]定数!$B$6:$B$13))</f>
        <v>2.7639593296709863</v>
      </c>
      <c r="O16" s="40">
        <v>2017</v>
      </c>
      <c r="P16" s="8">
        <v>44061</v>
      </c>
      <c r="Q16" s="101">
        <v>109.226</v>
      </c>
      <c r="R16" s="101"/>
      <c r="S16" s="104">
        <f>IF(Q16="","",U16*N16*LOOKUP(RIGHT($D$2,3),定数!$A$6:$A$13,定数!$B$6:$B$13))</f>
        <v>4947.4872001111225</v>
      </c>
      <c r="T16" s="104"/>
      <c r="U16" s="105">
        <f t="shared" si="11"/>
        <v>17.900000000000205</v>
      </c>
      <c r="V16" s="105"/>
      <c r="W16" s="22">
        <f t="shared" si="1"/>
        <v>8</v>
      </c>
      <c r="X16">
        <f t="shared" si="2"/>
        <v>0</v>
      </c>
      <c r="Y16" s="41">
        <f t="shared" si="7"/>
        <v>128984.7687179799</v>
      </c>
      <c r="Z16" s="42">
        <f t="shared" si="8"/>
        <v>0</v>
      </c>
      <c r="AA16">
        <f t="shared" si="3"/>
        <v>4947.4872001111225</v>
      </c>
      <c r="AB16" t="str">
        <f t="shared" si="4"/>
        <v/>
      </c>
    </row>
    <row r="17" spans="2:28" x14ac:dyDescent="0.2">
      <c r="B17" s="40">
        <v>9</v>
      </c>
      <c r="C17" s="100">
        <f t="shared" si="12"/>
        <v>133932.25591809102</v>
      </c>
      <c r="D17" s="100"/>
      <c r="E17" s="40">
        <v>2017</v>
      </c>
      <c r="F17" s="8">
        <v>44073</v>
      </c>
      <c r="G17" s="40" t="s">
        <v>4</v>
      </c>
      <c r="H17" s="106">
        <v>109.767</v>
      </c>
      <c r="I17" s="106"/>
      <c r="J17" s="44">
        <v>109.663</v>
      </c>
      <c r="K17" s="65">
        <f t="shared" ref="K17" si="14">(H17-J17)*100</f>
        <v>10.39999999999992</v>
      </c>
      <c r="L17" s="102">
        <f t="shared" si="6"/>
        <v>4017.9676775427306</v>
      </c>
      <c r="M17" s="103"/>
      <c r="N17" s="6">
        <f>IF(K17="","",(L17/K17)/LOOKUP(RIGHT($D$2,3),[1]定数!$A$6:$A$13,[1]定数!$B$6:$B$13))</f>
        <v>3.8634304591757318</v>
      </c>
      <c r="O17" s="40">
        <v>2017</v>
      </c>
      <c r="P17" s="8">
        <v>44073</v>
      </c>
      <c r="Q17" s="101">
        <v>109.917</v>
      </c>
      <c r="R17" s="101"/>
      <c r="S17" s="104">
        <f>IF(Q17="","",U17*N17*LOOKUP(RIGHT($D$2,3),定数!$A$6:$A$13,定数!$B$6:$B$13))</f>
        <v>5795.1456887638169</v>
      </c>
      <c r="T17" s="104"/>
      <c r="U17" s="105">
        <f t="shared" si="11"/>
        <v>15.000000000000568</v>
      </c>
      <c r="V17" s="105"/>
      <c r="W17" s="22">
        <f t="shared" si="1"/>
        <v>9</v>
      </c>
      <c r="X17">
        <f t="shared" si="2"/>
        <v>0</v>
      </c>
      <c r="Y17" s="41">
        <f t="shared" si="7"/>
        <v>133932.25591809102</v>
      </c>
      <c r="Z17" s="42">
        <f t="shared" si="8"/>
        <v>0</v>
      </c>
      <c r="AA17">
        <f t="shared" si="3"/>
        <v>5795.1456887638169</v>
      </c>
      <c r="AB17" t="str">
        <f t="shared" si="4"/>
        <v/>
      </c>
    </row>
    <row r="18" spans="2:28" x14ac:dyDescent="0.2">
      <c r="B18" s="40">
        <v>10</v>
      </c>
      <c r="C18" s="100">
        <f t="shared" si="12"/>
        <v>139727.40160685484</v>
      </c>
      <c r="D18" s="100"/>
      <c r="E18" s="40">
        <v>2017</v>
      </c>
      <c r="F18" s="8">
        <v>44081</v>
      </c>
      <c r="G18" s="40" t="s">
        <v>3</v>
      </c>
      <c r="H18" s="106">
        <v>108.63800000000001</v>
      </c>
      <c r="I18" s="106"/>
      <c r="J18" s="60">
        <v>108.96</v>
      </c>
      <c r="K18" s="65">
        <f>(J18-H18)*100</f>
        <v>32.199999999998852</v>
      </c>
      <c r="L18" s="102">
        <f t="shared" si="6"/>
        <v>4191.8220482056449</v>
      </c>
      <c r="M18" s="103"/>
      <c r="N18" s="6">
        <f>IF(K18="","",(L18/K18)/LOOKUP(RIGHT($D$2,3),[1]定数!$A$6:$A$13,[1]定数!$B$6:$B$13))</f>
        <v>1.3018080895049051</v>
      </c>
      <c r="O18" s="40">
        <v>2017</v>
      </c>
      <c r="P18" s="8">
        <v>44081</v>
      </c>
      <c r="Q18" s="101">
        <v>108.22</v>
      </c>
      <c r="R18" s="101"/>
      <c r="S18" s="104">
        <f>IF(Q18="","",U18*N18*LOOKUP(RIGHT($D$2,3),定数!$A$6:$A$13,定数!$B$6:$B$13))</f>
        <v>5441.5578141305868</v>
      </c>
      <c r="T18" s="104"/>
      <c r="U18" s="105">
        <f t="shared" si="11"/>
        <v>41.800000000000637</v>
      </c>
      <c r="V18" s="105"/>
      <c r="W18" s="22">
        <f t="shared" si="1"/>
        <v>10</v>
      </c>
      <c r="X18">
        <f t="shared" si="2"/>
        <v>0</v>
      </c>
      <c r="Y18" s="41">
        <f t="shared" si="7"/>
        <v>139727.40160685484</v>
      </c>
      <c r="Z18" s="42">
        <f t="shared" si="8"/>
        <v>0</v>
      </c>
      <c r="AA18">
        <f t="shared" si="3"/>
        <v>5441.5578141305868</v>
      </c>
      <c r="AB18" t="str">
        <f t="shared" si="4"/>
        <v/>
      </c>
    </row>
    <row r="19" spans="2:28" x14ac:dyDescent="0.2">
      <c r="B19" s="40">
        <v>11</v>
      </c>
      <c r="C19" s="100">
        <f t="shared" si="12"/>
        <v>145168.95942098543</v>
      </c>
      <c r="D19" s="100"/>
      <c r="E19" s="40"/>
      <c r="F19" s="8"/>
      <c r="G19" s="48"/>
      <c r="H19" s="107"/>
      <c r="I19" s="107"/>
      <c r="J19" s="48"/>
      <c r="K19" s="56">
        <f t="shared" ref="K19:K47" si="15">(H19-J19)*10000</f>
        <v>0</v>
      </c>
      <c r="L19" s="102">
        <f t="shared" si="6"/>
        <v>4355.0687826295625</v>
      </c>
      <c r="M19" s="103"/>
      <c r="N19" s="6" t="e">
        <f>IF(K19="","",(L19/K19)/LOOKUP(RIGHT($D$2,3),[1]定数!$A$6:$A$13,[1]定数!$B$6:$B$13))</f>
        <v>#DIV/0!</v>
      </c>
      <c r="O19" s="40"/>
      <c r="P19" s="8"/>
      <c r="Q19" s="101"/>
      <c r="R19" s="101"/>
      <c r="S19" s="104" t="str">
        <f>IF(Q19="","",U19*N19*LOOKUP(RIGHT($D$2,3),定数!$A$6:$A$13,定数!$B$6:$B$13))</f>
        <v/>
      </c>
      <c r="T19" s="104"/>
      <c r="U19" s="105" t="str">
        <f t="shared" si="11"/>
        <v/>
      </c>
      <c r="V19" s="105"/>
      <c r="W19" s="22" t="str">
        <f t="shared" si="1"/>
        <v/>
      </c>
      <c r="X19" t="str">
        <f t="shared" si="2"/>
        <v/>
      </c>
      <c r="Y19" s="41">
        <f t="shared" si="7"/>
        <v>145168.95942098543</v>
      </c>
      <c r="Z19" s="42">
        <f t="shared" si="8"/>
        <v>0</v>
      </c>
      <c r="AA19" t="str">
        <f t="shared" si="3"/>
        <v/>
      </c>
      <c r="AB19" t="str">
        <f t="shared" si="4"/>
        <v/>
      </c>
    </row>
    <row r="20" spans="2:28" x14ac:dyDescent="0.2">
      <c r="B20" s="40">
        <v>12</v>
      </c>
      <c r="C20" s="100" t="str">
        <f t="shared" si="12"/>
        <v/>
      </c>
      <c r="D20" s="100"/>
      <c r="E20" s="40"/>
      <c r="F20" s="8"/>
      <c r="G20" s="40"/>
      <c r="H20" s="106"/>
      <c r="I20" s="106"/>
      <c r="J20" s="44"/>
      <c r="K20" s="56">
        <f t="shared" si="15"/>
        <v>0</v>
      </c>
      <c r="L20" s="102" t="e">
        <f t="shared" si="6"/>
        <v>#VALUE!</v>
      </c>
      <c r="M20" s="103"/>
      <c r="N20" s="6" t="e">
        <f>IF(K20="","",(L20/K20)/LOOKUP(RIGHT($D$2,3),[1]定数!$A$6:$A$13,[1]定数!$B$6:$B$13))</f>
        <v>#VALUE!</v>
      </c>
      <c r="O20" s="40"/>
      <c r="P20" s="8"/>
      <c r="Q20" s="101"/>
      <c r="R20" s="101"/>
      <c r="S20" s="104" t="str">
        <f>IF(Q20="","",U20*N20*LOOKUP(RIGHT($D$2,3),定数!$A$6:$A$13,定数!$B$6:$B$13))</f>
        <v/>
      </c>
      <c r="T20" s="104"/>
      <c r="U20" s="105" t="str">
        <f t="shared" si="11"/>
        <v/>
      </c>
      <c r="V20" s="105"/>
      <c r="W20" s="22" t="str">
        <f t="shared" si="1"/>
        <v/>
      </c>
      <c r="X20" t="str">
        <f t="shared" si="2"/>
        <v/>
      </c>
      <c r="Y20" s="41" t="str">
        <f t="shared" si="7"/>
        <v/>
      </c>
      <c r="Z20" s="42" t="str">
        <f t="shared" si="8"/>
        <v/>
      </c>
      <c r="AA20" t="str">
        <f t="shared" si="3"/>
        <v/>
      </c>
      <c r="AB20" t="str">
        <f t="shared" si="4"/>
        <v/>
      </c>
    </row>
    <row r="21" spans="2:28" x14ac:dyDescent="0.2">
      <c r="B21" s="40">
        <v>13</v>
      </c>
      <c r="C21" s="100" t="str">
        <f t="shared" si="12"/>
        <v/>
      </c>
      <c r="D21" s="100"/>
      <c r="E21" s="40"/>
      <c r="F21" s="8"/>
      <c r="G21" s="40"/>
      <c r="H21" s="106"/>
      <c r="I21" s="106"/>
      <c r="J21" s="44"/>
      <c r="K21" s="56">
        <f t="shared" si="15"/>
        <v>0</v>
      </c>
      <c r="L21" s="102" t="e">
        <f t="shared" si="6"/>
        <v>#VALUE!</v>
      </c>
      <c r="M21" s="103"/>
      <c r="N21" s="6" t="e">
        <f>IF(K21="","",(L21/K21)/LOOKUP(RIGHT($D$2,3),[1]定数!$A$6:$A$13,[1]定数!$B$6:$B$13))</f>
        <v>#VALUE!</v>
      </c>
      <c r="O21" s="40"/>
      <c r="P21" s="8"/>
      <c r="Q21" s="101"/>
      <c r="R21" s="101"/>
      <c r="S21" s="104" t="str">
        <f>IF(Q21="","",U21*N21*LOOKUP(RIGHT($D$2,3),定数!$A$6:$A$13,定数!$B$6:$B$13))</f>
        <v/>
      </c>
      <c r="T21" s="104"/>
      <c r="U21" s="105" t="str">
        <f t="shared" si="11"/>
        <v/>
      </c>
      <c r="V21" s="105"/>
      <c r="W21" s="22" t="str">
        <f t="shared" si="1"/>
        <v/>
      </c>
      <c r="X21" t="str">
        <f t="shared" si="2"/>
        <v/>
      </c>
      <c r="Y21" s="41" t="str">
        <f t="shared" si="7"/>
        <v/>
      </c>
      <c r="Z21" s="42" t="str">
        <f t="shared" si="8"/>
        <v/>
      </c>
      <c r="AA21" t="str">
        <f t="shared" si="3"/>
        <v/>
      </c>
      <c r="AB21" t="str">
        <f t="shared" si="4"/>
        <v/>
      </c>
    </row>
    <row r="22" spans="2:28" x14ac:dyDescent="0.2">
      <c r="B22" s="40">
        <v>14</v>
      </c>
      <c r="C22" s="100" t="str">
        <f t="shared" si="12"/>
        <v/>
      </c>
      <c r="D22" s="100"/>
      <c r="E22" s="40"/>
      <c r="F22" s="8"/>
      <c r="G22" s="40"/>
      <c r="H22" s="106"/>
      <c r="I22" s="106"/>
      <c r="J22" s="44"/>
      <c r="K22" s="56">
        <f t="shared" si="15"/>
        <v>0</v>
      </c>
      <c r="L22" s="102" t="e">
        <f t="shared" si="6"/>
        <v>#VALUE!</v>
      </c>
      <c r="M22" s="103"/>
      <c r="N22" s="6" t="e">
        <f>IF(K22="","",(L22/K22)/LOOKUP(RIGHT($D$2,3),[1]定数!$A$6:$A$13,[1]定数!$B$6:$B$13))</f>
        <v>#VALUE!</v>
      </c>
      <c r="O22" s="40"/>
      <c r="P22" s="8"/>
      <c r="Q22" s="101"/>
      <c r="R22" s="101"/>
      <c r="S22" s="104" t="str">
        <f>IF(Q22="","",U22*N22*LOOKUP(RIGHT($D$2,3),定数!$A$6:$A$13,定数!$B$6:$B$13))</f>
        <v/>
      </c>
      <c r="T22" s="104"/>
      <c r="U22" s="105" t="str">
        <f t="shared" si="11"/>
        <v/>
      </c>
      <c r="V22" s="105"/>
      <c r="W22" s="22" t="str">
        <f t="shared" si="1"/>
        <v/>
      </c>
      <c r="X22" t="str">
        <f t="shared" si="2"/>
        <v/>
      </c>
      <c r="Y22" s="41" t="str">
        <f t="shared" si="7"/>
        <v/>
      </c>
      <c r="Z22" s="42" t="str">
        <f t="shared" si="8"/>
        <v/>
      </c>
      <c r="AA22" t="str">
        <f t="shared" si="3"/>
        <v/>
      </c>
      <c r="AB22" t="str">
        <f t="shared" si="4"/>
        <v/>
      </c>
    </row>
    <row r="23" spans="2:28" x14ac:dyDescent="0.2">
      <c r="B23" s="40">
        <v>15</v>
      </c>
      <c r="C23" s="100" t="str">
        <f t="shared" si="12"/>
        <v/>
      </c>
      <c r="D23" s="100"/>
      <c r="E23" s="40"/>
      <c r="F23" s="8"/>
      <c r="G23" s="40"/>
      <c r="H23" s="106"/>
      <c r="I23" s="106"/>
      <c r="J23" s="44"/>
      <c r="K23" s="56">
        <f t="shared" si="15"/>
        <v>0</v>
      </c>
      <c r="L23" s="102" t="e">
        <f t="shared" si="6"/>
        <v>#VALUE!</v>
      </c>
      <c r="M23" s="103"/>
      <c r="N23" s="6" t="e">
        <f>IF(K23="","",(L23/K23)/LOOKUP(RIGHT($D$2,3),[1]定数!$A$6:$A$13,[1]定数!$B$6:$B$13))</f>
        <v>#VALUE!</v>
      </c>
      <c r="O23" s="40"/>
      <c r="P23" s="8"/>
      <c r="Q23" s="101"/>
      <c r="R23" s="101"/>
      <c r="S23" s="104" t="str">
        <f>IF(Q23="","",U23*N23*LOOKUP(RIGHT($D$2,3),定数!$A$6:$A$13,定数!$B$6:$B$13))</f>
        <v/>
      </c>
      <c r="T23" s="104"/>
      <c r="U23" s="105" t="str">
        <f t="shared" si="11"/>
        <v/>
      </c>
      <c r="V23" s="105"/>
      <c r="W23" t="str">
        <f t="shared" ref="W23:X74" si="16">IF(T23&lt;&gt;"",IF(T23&lt;0,1+W22,0),"")</f>
        <v/>
      </c>
      <c r="X23" t="str">
        <f t="shared" si="2"/>
        <v/>
      </c>
      <c r="Y23" s="41" t="str">
        <f t="shared" si="7"/>
        <v/>
      </c>
      <c r="Z23" s="42" t="str">
        <f t="shared" si="8"/>
        <v/>
      </c>
      <c r="AA23" t="str">
        <f t="shared" si="3"/>
        <v/>
      </c>
      <c r="AB23" t="str">
        <f t="shared" si="4"/>
        <v/>
      </c>
    </row>
    <row r="24" spans="2:28" x14ac:dyDescent="0.2">
      <c r="B24" s="40">
        <v>16</v>
      </c>
      <c r="C24" s="100" t="str">
        <f t="shared" si="12"/>
        <v/>
      </c>
      <c r="D24" s="100"/>
      <c r="E24" s="40"/>
      <c r="F24" s="8"/>
      <c r="G24" s="40"/>
      <c r="H24" s="106"/>
      <c r="I24" s="106"/>
      <c r="J24" s="44"/>
      <c r="K24" s="56">
        <f t="shared" si="15"/>
        <v>0</v>
      </c>
      <c r="L24" s="102" t="e">
        <f t="shared" si="6"/>
        <v>#VALUE!</v>
      </c>
      <c r="M24" s="103"/>
      <c r="N24" s="6" t="e">
        <f>IF(K24="","",(L24/K24)/LOOKUP(RIGHT($D$2,3),[1]定数!$A$6:$A$13,[1]定数!$B$6:$B$13))</f>
        <v>#VALUE!</v>
      </c>
      <c r="O24" s="40"/>
      <c r="P24" s="8"/>
      <c r="Q24" s="101"/>
      <c r="R24" s="101"/>
      <c r="S24" s="104" t="str">
        <f>IF(Q24="","",U24*N24*LOOKUP(RIGHT($D$2,3),定数!$A$6:$A$13,定数!$B$6:$B$13))</f>
        <v/>
      </c>
      <c r="T24" s="104"/>
      <c r="U24" s="105" t="str">
        <f t="shared" si="11"/>
        <v/>
      </c>
      <c r="V24" s="105"/>
      <c r="W24" t="str">
        <f t="shared" si="16"/>
        <v/>
      </c>
      <c r="X24" t="str">
        <f t="shared" si="2"/>
        <v/>
      </c>
      <c r="Y24" s="41" t="str">
        <f t="shared" si="7"/>
        <v/>
      </c>
      <c r="Z24" s="42" t="str">
        <f t="shared" si="8"/>
        <v/>
      </c>
      <c r="AA24" t="str">
        <f t="shared" si="3"/>
        <v/>
      </c>
      <c r="AB24" t="str">
        <f t="shared" si="4"/>
        <v/>
      </c>
    </row>
    <row r="25" spans="2:28" x14ac:dyDescent="0.2">
      <c r="B25" s="40">
        <v>17</v>
      </c>
      <c r="C25" s="100" t="str">
        <f t="shared" si="12"/>
        <v/>
      </c>
      <c r="D25" s="100"/>
      <c r="E25" s="40"/>
      <c r="F25" s="8"/>
      <c r="G25" s="40"/>
      <c r="H25" s="106"/>
      <c r="I25" s="106"/>
      <c r="J25" s="44"/>
      <c r="K25" s="56">
        <f t="shared" si="15"/>
        <v>0</v>
      </c>
      <c r="L25" s="102" t="e">
        <f t="shared" si="6"/>
        <v>#VALUE!</v>
      </c>
      <c r="M25" s="103"/>
      <c r="N25" s="6" t="e">
        <f>IF(K25="","",(L25/K25)/LOOKUP(RIGHT($D$2,3),[1]定数!$A$6:$A$13,[1]定数!$B$6:$B$13))</f>
        <v>#VALUE!</v>
      </c>
      <c r="O25" s="40"/>
      <c r="P25" s="8"/>
      <c r="Q25" s="101"/>
      <c r="R25" s="101"/>
      <c r="S25" s="104" t="str">
        <f>IF(Q25="","",U25*N25*LOOKUP(RIGHT($D$2,3),定数!$A$6:$A$13,定数!$B$6:$B$13))</f>
        <v/>
      </c>
      <c r="T25" s="104"/>
      <c r="U25" s="105" t="str">
        <f t="shared" si="11"/>
        <v/>
      </c>
      <c r="V25" s="105"/>
      <c r="W25" t="str">
        <f t="shared" si="16"/>
        <v/>
      </c>
      <c r="X25" t="str">
        <f t="shared" si="2"/>
        <v/>
      </c>
      <c r="Y25" s="41" t="str">
        <f t="shared" si="7"/>
        <v/>
      </c>
      <c r="Z25" s="42" t="str">
        <f t="shared" si="8"/>
        <v/>
      </c>
      <c r="AA25" t="str">
        <f t="shared" si="3"/>
        <v/>
      </c>
      <c r="AB25" t="str">
        <f t="shared" si="4"/>
        <v/>
      </c>
    </row>
    <row r="26" spans="2:28" x14ac:dyDescent="0.2">
      <c r="B26" s="40">
        <v>18</v>
      </c>
      <c r="C26" s="100" t="str">
        <f t="shared" si="12"/>
        <v/>
      </c>
      <c r="D26" s="100"/>
      <c r="E26" s="40"/>
      <c r="F26" s="8"/>
      <c r="G26" s="40"/>
      <c r="H26" s="106"/>
      <c r="I26" s="106"/>
      <c r="J26" s="44"/>
      <c r="K26" s="56">
        <f t="shared" si="15"/>
        <v>0</v>
      </c>
      <c r="L26" s="102" t="e">
        <f t="shared" si="6"/>
        <v>#VALUE!</v>
      </c>
      <c r="M26" s="103"/>
      <c r="N26" s="6" t="e">
        <f>IF(K26="","",(L26/K26)/LOOKUP(RIGHT($D$2,3),[1]定数!$A$6:$A$13,[1]定数!$B$6:$B$13))</f>
        <v>#VALUE!</v>
      </c>
      <c r="O26" s="40"/>
      <c r="P26" s="8"/>
      <c r="Q26" s="101"/>
      <c r="R26" s="101"/>
      <c r="S26" s="104" t="str">
        <f>IF(Q26="","",U26*N26*LOOKUP(RIGHT($D$2,3),定数!$A$6:$A$13,定数!$B$6:$B$13))</f>
        <v/>
      </c>
      <c r="T26" s="104"/>
      <c r="U26" s="105" t="str">
        <f t="shared" si="11"/>
        <v/>
      </c>
      <c r="V26" s="105"/>
      <c r="W26" t="str">
        <f t="shared" si="16"/>
        <v/>
      </c>
      <c r="X26" t="str">
        <f t="shared" si="2"/>
        <v/>
      </c>
      <c r="Y26" s="41" t="str">
        <f t="shared" si="7"/>
        <v/>
      </c>
      <c r="Z26" s="42" t="str">
        <f t="shared" si="8"/>
        <v/>
      </c>
      <c r="AA26" t="str">
        <f t="shared" si="3"/>
        <v/>
      </c>
      <c r="AB26" t="str">
        <f t="shared" si="4"/>
        <v/>
      </c>
    </row>
    <row r="27" spans="2:28" x14ac:dyDescent="0.2">
      <c r="B27" s="40">
        <v>19</v>
      </c>
      <c r="C27" s="100" t="str">
        <f t="shared" si="12"/>
        <v/>
      </c>
      <c r="D27" s="100"/>
      <c r="E27" s="40"/>
      <c r="F27" s="8"/>
      <c r="G27" s="40"/>
      <c r="H27" s="106"/>
      <c r="I27" s="106"/>
      <c r="J27" s="44"/>
      <c r="K27" s="56">
        <f t="shared" si="15"/>
        <v>0</v>
      </c>
      <c r="L27" s="102" t="e">
        <f t="shared" si="6"/>
        <v>#VALUE!</v>
      </c>
      <c r="M27" s="103"/>
      <c r="N27" s="6" t="e">
        <f>IF(K27="","",(L27/K27)/LOOKUP(RIGHT($D$2,3),[1]定数!$A$6:$A$13,[1]定数!$B$6:$B$13))</f>
        <v>#VALUE!</v>
      </c>
      <c r="O27" s="40"/>
      <c r="P27" s="8"/>
      <c r="Q27" s="101"/>
      <c r="R27" s="101"/>
      <c r="S27" s="104" t="str">
        <f>IF(Q27="","",U27*N27*LOOKUP(RIGHT($D$2,3),定数!$A$6:$A$13,定数!$B$6:$B$13))</f>
        <v/>
      </c>
      <c r="T27" s="104"/>
      <c r="U27" s="105" t="str">
        <f t="shared" si="11"/>
        <v/>
      </c>
      <c r="V27" s="105"/>
      <c r="W27" t="str">
        <f t="shared" si="16"/>
        <v/>
      </c>
      <c r="X27" t="str">
        <f t="shared" si="2"/>
        <v/>
      </c>
      <c r="Y27" s="41" t="str">
        <f t="shared" si="7"/>
        <v/>
      </c>
      <c r="Z27" s="42" t="str">
        <f t="shared" si="8"/>
        <v/>
      </c>
      <c r="AA27" t="str">
        <f t="shared" si="3"/>
        <v/>
      </c>
      <c r="AB27" t="str">
        <f t="shared" si="4"/>
        <v/>
      </c>
    </row>
    <row r="28" spans="2:28" x14ac:dyDescent="0.2">
      <c r="B28" s="40">
        <v>20</v>
      </c>
      <c r="C28" s="100" t="str">
        <f t="shared" si="12"/>
        <v/>
      </c>
      <c r="D28" s="100"/>
      <c r="E28" s="40"/>
      <c r="F28" s="8"/>
      <c r="G28" s="40"/>
      <c r="H28" s="106"/>
      <c r="I28" s="106"/>
      <c r="J28" s="44"/>
      <c r="K28" s="56">
        <f t="shared" si="15"/>
        <v>0</v>
      </c>
      <c r="L28" s="102" t="e">
        <f t="shared" si="6"/>
        <v>#VALUE!</v>
      </c>
      <c r="M28" s="103"/>
      <c r="N28" s="6" t="e">
        <f>IF(K28="","",(L28/K28)/LOOKUP(RIGHT($D$2,3),[1]定数!$A$6:$A$13,[1]定数!$B$6:$B$13))</f>
        <v>#VALUE!</v>
      </c>
      <c r="O28" s="40"/>
      <c r="P28" s="8"/>
      <c r="Q28" s="101"/>
      <c r="R28" s="101"/>
      <c r="S28" s="104" t="str">
        <f>IF(Q28="","",U28*N28*LOOKUP(RIGHT($D$2,3),定数!$A$6:$A$13,定数!$B$6:$B$13))</f>
        <v/>
      </c>
      <c r="T28" s="104"/>
      <c r="U28" s="105" t="str">
        <f t="shared" si="11"/>
        <v/>
      </c>
      <c r="V28" s="105"/>
      <c r="W28" t="str">
        <f t="shared" si="16"/>
        <v/>
      </c>
      <c r="X28" t="str">
        <f t="shared" si="2"/>
        <v/>
      </c>
      <c r="Y28" s="41" t="str">
        <f t="shared" si="7"/>
        <v/>
      </c>
      <c r="Z28" s="42" t="str">
        <f t="shared" si="8"/>
        <v/>
      </c>
      <c r="AA28" t="str">
        <f t="shared" si="3"/>
        <v/>
      </c>
      <c r="AB28" t="str">
        <f t="shared" si="4"/>
        <v/>
      </c>
    </row>
    <row r="29" spans="2:28" x14ac:dyDescent="0.2">
      <c r="B29" s="40">
        <v>21</v>
      </c>
      <c r="C29" s="100" t="str">
        <f t="shared" si="12"/>
        <v/>
      </c>
      <c r="D29" s="100"/>
      <c r="E29" s="40"/>
      <c r="F29" s="8"/>
      <c r="G29" s="40"/>
      <c r="H29" s="106"/>
      <c r="I29" s="106"/>
      <c r="J29" s="44"/>
      <c r="K29" s="56">
        <f t="shared" si="15"/>
        <v>0</v>
      </c>
      <c r="L29" s="102" t="e">
        <f t="shared" si="6"/>
        <v>#VALUE!</v>
      </c>
      <c r="M29" s="103"/>
      <c r="N29" s="6" t="e">
        <f>IF(K29="","",(L29/K29)/LOOKUP(RIGHT($D$2,3),[1]定数!$A$6:$A$13,[1]定数!$B$6:$B$13))</f>
        <v>#VALUE!</v>
      </c>
      <c r="O29" s="40"/>
      <c r="P29" s="8"/>
      <c r="Q29" s="101"/>
      <c r="R29" s="101"/>
      <c r="S29" s="104" t="str">
        <f>IF(Q29="","",U29*N29*LOOKUP(RIGHT($D$2,3),定数!$A$6:$A$13,定数!$B$6:$B$13))</f>
        <v/>
      </c>
      <c r="T29" s="104"/>
      <c r="U29" s="105" t="str">
        <f t="shared" si="11"/>
        <v/>
      </c>
      <c r="V29" s="105"/>
      <c r="W29" t="str">
        <f t="shared" si="16"/>
        <v/>
      </c>
      <c r="X29" t="str">
        <f t="shared" si="2"/>
        <v/>
      </c>
      <c r="Y29" s="41" t="str">
        <f t="shared" si="7"/>
        <v/>
      </c>
      <c r="Z29" s="42" t="str">
        <f t="shared" si="8"/>
        <v/>
      </c>
      <c r="AA29" t="str">
        <f t="shared" si="3"/>
        <v/>
      </c>
      <c r="AB29" t="str">
        <f t="shared" si="4"/>
        <v/>
      </c>
    </row>
    <row r="30" spans="2:28" x14ac:dyDescent="0.2">
      <c r="B30" s="40">
        <v>22</v>
      </c>
      <c r="C30" s="100" t="str">
        <f t="shared" si="12"/>
        <v/>
      </c>
      <c r="D30" s="100"/>
      <c r="E30" s="40"/>
      <c r="F30" s="8"/>
      <c r="G30" s="40"/>
      <c r="H30" s="106"/>
      <c r="I30" s="106"/>
      <c r="J30" s="44"/>
      <c r="K30" s="56">
        <f t="shared" si="15"/>
        <v>0</v>
      </c>
      <c r="L30" s="102" t="e">
        <f t="shared" si="6"/>
        <v>#VALUE!</v>
      </c>
      <c r="M30" s="103"/>
      <c r="N30" s="6" t="e">
        <f>IF(K30="","",(L30/K30)/LOOKUP(RIGHT($D$2,3),[1]定数!$A$6:$A$13,[1]定数!$B$6:$B$13))</f>
        <v>#VALUE!</v>
      </c>
      <c r="O30" s="40"/>
      <c r="P30" s="8"/>
      <c r="Q30" s="101"/>
      <c r="R30" s="101"/>
      <c r="S30" s="104" t="str">
        <f>IF(Q30="","",U30*N30*LOOKUP(RIGHT($D$2,3),定数!$A$6:$A$13,定数!$B$6:$B$13))</f>
        <v/>
      </c>
      <c r="T30" s="104"/>
      <c r="U30" s="105" t="str">
        <f t="shared" si="11"/>
        <v/>
      </c>
      <c r="V30" s="105"/>
      <c r="W30" t="str">
        <f t="shared" si="16"/>
        <v/>
      </c>
      <c r="X30" t="str">
        <f t="shared" si="2"/>
        <v/>
      </c>
      <c r="Y30" s="41" t="str">
        <f t="shared" si="7"/>
        <v/>
      </c>
      <c r="Z30" s="42" t="str">
        <f t="shared" si="8"/>
        <v/>
      </c>
      <c r="AA30" t="str">
        <f t="shared" si="3"/>
        <v/>
      </c>
      <c r="AB30" t="str">
        <f t="shared" si="4"/>
        <v/>
      </c>
    </row>
    <row r="31" spans="2:28" x14ac:dyDescent="0.2">
      <c r="B31" s="40">
        <v>23</v>
      </c>
      <c r="C31" s="100" t="str">
        <f t="shared" si="12"/>
        <v/>
      </c>
      <c r="D31" s="100"/>
      <c r="E31" s="40"/>
      <c r="F31" s="8"/>
      <c r="G31" s="40"/>
      <c r="H31" s="106"/>
      <c r="I31" s="106"/>
      <c r="J31" s="44"/>
      <c r="K31" s="56">
        <f t="shared" si="15"/>
        <v>0</v>
      </c>
      <c r="L31" s="102" t="e">
        <f t="shared" si="6"/>
        <v>#VALUE!</v>
      </c>
      <c r="M31" s="103"/>
      <c r="N31" s="6" t="e">
        <f>IF(K31="","",(L31/K31)/LOOKUP(RIGHT($D$2,3),[1]定数!$A$6:$A$13,[1]定数!$B$6:$B$13))</f>
        <v>#VALUE!</v>
      </c>
      <c r="O31" s="40"/>
      <c r="P31" s="8"/>
      <c r="Q31" s="101"/>
      <c r="R31" s="101"/>
      <c r="S31" s="104" t="str">
        <f>IF(Q31="","",U31*N31*LOOKUP(RIGHT($D$2,3),定数!$A$6:$A$13,定数!$B$6:$B$13))</f>
        <v/>
      </c>
      <c r="T31" s="104"/>
      <c r="U31" s="105" t="str">
        <f t="shared" si="11"/>
        <v/>
      </c>
      <c r="V31" s="105"/>
      <c r="W31" t="str">
        <f t="shared" si="16"/>
        <v/>
      </c>
      <c r="X31" t="str">
        <f t="shared" si="2"/>
        <v/>
      </c>
      <c r="Y31" s="41" t="str">
        <f t="shared" si="7"/>
        <v/>
      </c>
      <c r="Z31" s="42" t="str">
        <f t="shared" si="8"/>
        <v/>
      </c>
      <c r="AA31" t="str">
        <f t="shared" si="3"/>
        <v/>
      </c>
      <c r="AB31" t="str">
        <f t="shared" si="4"/>
        <v/>
      </c>
    </row>
    <row r="32" spans="2:28" x14ac:dyDescent="0.2">
      <c r="B32" s="40">
        <v>24</v>
      </c>
      <c r="C32" s="100" t="str">
        <f t="shared" si="12"/>
        <v/>
      </c>
      <c r="D32" s="100"/>
      <c r="E32" s="40"/>
      <c r="F32" s="8"/>
      <c r="G32" s="40"/>
      <c r="H32" s="106"/>
      <c r="I32" s="106"/>
      <c r="J32" s="44"/>
      <c r="K32" s="56">
        <f t="shared" si="15"/>
        <v>0</v>
      </c>
      <c r="L32" s="102" t="e">
        <f t="shared" si="6"/>
        <v>#VALUE!</v>
      </c>
      <c r="M32" s="103"/>
      <c r="N32" s="6" t="e">
        <f>IF(K32="","",(L32/K32)/LOOKUP(RIGHT($D$2,3),[1]定数!$A$6:$A$13,[1]定数!$B$6:$B$13))</f>
        <v>#VALUE!</v>
      </c>
      <c r="O32" s="40"/>
      <c r="P32" s="8"/>
      <c r="Q32" s="101"/>
      <c r="R32" s="101"/>
      <c r="S32" s="104" t="str">
        <f>IF(Q32="","",U32*N32*LOOKUP(RIGHT($D$2,3),定数!$A$6:$A$13,定数!$B$6:$B$13))</f>
        <v/>
      </c>
      <c r="T32" s="104"/>
      <c r="U32" s="105" t="str">
        <f t="shared" si="11"/>
        <v/>
      </c>
      <c r="V32" s="105"/>
      <c r="W32" t="str">
        <f t="shared" si="16"/>
        <v/>
      </c>
      <c r="X32" t="str">
        <f t="shared" si="2"/>
        <v/>
      </c>
      <c r="Y32" s="41" t="str">
        <f t="shared" si="7"/>
        <v/>
      </c>
      <c r="Z32" s="42" t="str">
        <f t="shared" si="8"/>
        <v/>
      </c>
      <c r="AA32" t="str">
        <f t="shared" si="3"/>
        <v/>
      </c>
      <c r="AB32" t="str">
        <f t="shared" si="4"/>
        <v/>
      </c>
    </row>
    <row r="33" spans="2:28" x14ac:dyDescent="0.2">
      <c r="B33" s="40">
        <v>25</v>
      </c>
      <c r="C33" s="100" t="str">
        <f t="shared" si="12"/>
        <v/>
      </c>
      <c r="D33" s="100"/>
      <c r="E33" s="40"/>
      <c r="F33" s="8"/>
      <c r="G33" s="40"/>
      <c r="H33" s="106"/>
      <c r="I33" s="106"/>
      <c r="J33" s="44"/>
      <c r="K33" s="56">
        <f t="shared" si="15"/>
        <v>0</v>
      </c>
      <c r="L33" s="102" t="e">
        <f t="shared" si="6"/>
        <v>#VALUE!</v>
      </c>
      <c r="M33" s="103"/>
      <c r="N33" s="6" t="e">
        <f>IF(K33="","",(L33/K33)/LOOKUP(RIGHT($D$2,3),[1]定数!$A$6:$A$13,[1]定数!$B$6:$B$13))</f>
        <v>#VALUE!</v>
      </c>
      <c r="O33" s="40"/>
      <c r="P33" s="8"/>
      <c r="Q33" s="101"/>
      <c r="R33" s="101"/>
      <c r="S33" s="104" t="str">
        <f>IF(Q33="","",U33*N33*LOOKUP(RIGHT($D$2,3),定数!$A$6:$A$13,定数!$B$6:$B$13))</f>
        <v/>
      </c>
      <c r="T33" s="104"/>
      <c r="U33" s="105" t="str">
        <f t="shared" si="11"/>
        <v/>
      </c>
      <c r="V33" s="105"/>
      <c r="W33" t="str">
        <f t="shared" si="16"/>
        <v/>
      </c>
      <c r="X33" t="str">
        <f t="shared" si="2"/>
        <v/>
      </c>
      <c r="Y33" s="41" t="str">
        <f t="shared" si="7"/>
        <v/>
      </c>
      <c r="Z33" s="42" t="str">
        <f t="shared" si="8"/>
        <v/>
      </c>
      <c r="AA33" t="str">
        <f t="shared" si="3"/>
        <v/>
      </c>
      <c r="AB33" t="str">
        <f t="shared" si="4"/>
        <v/>
      </c>
    </row>
    <row r="34" spans="2:28" x14ac:dyDescent="0.2">
      <c r="B34" s="40">
        <v>26</v>
      </c>
      <c r="C34" s="100" t="str">
        <f t="shared" si="12"/>
        <v/>
      </c>
      <c r="D34" s="100"/>
      <c r="E34" s="40"/>
      <c r="F34" s="8"/>
      <c r="G34" s="40"/>
      <c r="H34" s="106"/>
      <c r="I34" s="106"/>
      <c r="J34" s="44"/>
      <c r="K34" s="56">
        <f t="shared" si="15"/>
        <v>0</v>
      </c>
      <c r="L34" s="102" t="e">
        <f t="shared" si="6"/>
        <v>#VALUE!</v>
      </c>
      <c r="M34" s="103"/>
      <c r="N34" s="6" t="e">
        <f>IF(K34="","",(L34/K34)/LOOKUP(RIGHT($D$2,3),[1]定数!$A$6:$A$13,[1]定数!$B$6:$B$13))</f>
        <v>#VALUE!</v>
      </c>
      <c r="O34" s="40"/>
      <c r="P34" s="8"/>
      <c r="Q34" s="101"/>
      <c r="R34" s="101"/>
      <c r="S34" s="104" t="str">
        <f>IF(Q34="","",U34*N34*LOOKUP(RIGHT($D$2,3),定数!$A$6:$A$13,定数!$B$6:$B$13))</f>
        <v/>
      </c>
      <c r="T34" s="104"/>
      <c r="U34" s="105" t="str">
        <f t="shared" si="11"/>
        <v/>
      </c>
      <c r="V34" s="105"/>
      <c r="W34" t="str">
        <f t="shared" si="16"/>
        <v/>
      </c>
      <c r="X34" t="str">
        <f t="shared" si="2"/>
        <v/>
      </c>
      <c r="Y34" s="41" t="str">
        <f t="shared" si="7"/>
        <v/>
      </c>
      <c r="Z34" s="42" t="str">
        <f t="shared" si="8"/>
        <v/>
      </c>
      <c r="AA34" t="str">
        <f t="shared" si="3"/>
        <v/>
      </c>
      <c r="AB34" t="str">
        <f t="shared" si="4"/>
        <v/>
      </c>
    </row>
    <row r="35" spans="2:28" x14ac:dyDescent="0.2">
      <c r="B35" s="40">
        <v>27</v>
      </c>
      <c r="C35" s="100" t="str">
        <f t="shared" si="12"/>
        <v/>
      </c>
      <c r="D35" s="100"/>
      <c r="E35" s="40"/>
      <c r="F35" s="8"/>
      <c r="G35" s="40"/>
      <c r="H35" s="106"/>
      <c r="I35" s="106"/>
      <c r="J35" s="44"/>
      <c r="K35" s="56">
        <f t="shared" si="15"/>
        <v>0</v>
      </c>
      <c r="L35" s="102" t="e">
        <f t="shared" si="6"/>
        <v>#VALUE!</v>
      </c>
      <c r="M35" s="103"/>
      <c r="N35" s="6" t="e">
        <f>IF(K35="","",(L35/K35)/LOOKUP(RIGHT($D$2,3),[1]定数!$A$6:$A$13,[1]定数!$B$6:$B$13))</f>
        <v>#VALUE!</v>
      </c>
      <c r="O35" s="40"/>
      <c r="P35" s="8"/>
      <c r="Q35" s="101"/>
      <c r="R35" s="101"/>
      <c r="S35" s="104" t="str">
        <f>IF(Q35="","",U35*N35*LOOKUP(RIGHT($D$2,3),定数!$A$6:$A$13,定数!$B$6:$B$13))</f>
        <v/>
      </c>
      <c r="T35" s="104"/>
      <c r="U35" s="105" t="str">
        <f t="shared" si="11"/>
        <v/>
      </c>
      <c r="V35" s="105"/>
      <c r="W35" t="str">
        <f t="shared" si="16"/>
        <v/>
      </c>
      <c r="X35" t="str">
        <f t="shared" si="2"/>
        <v/>
      </c>
      <c r="Y35" s="41" t="str">
        <f t="shared" si="7"/>
        <v/>
      </c>
      <c r="Z35" s="42" t="str">
        <f t="shared" si="8"/>
        <v/>
      </c>
      <c r="AA35" t="str">
        <f t="shared" si="3"/>
        <v/>
      </c>
      <c r="AB35" t="str">
        <f t="shared" si="4"/>
        <v/>
      </c>
    </row>
    <row r="36" spans="2:28" x14ac:dyDescent="0.2">
      <c r="B36" s="40">
        <v>28</v>
      </c>
      <c r="C36" s="100" t="str">
        <f t="shared" si="12"/>
        <v/>
      </c>
      <c r="D36" s="100"/>
      <c r="E36" s="40"/>
      <c r="F36" s="8"/>
      <c r="G36" s="40"/>
      <c r="H36" s="106"/>
      <c r="I36" s="106"/>
      <c r="J36" s="44"/>
      <c r="K36" s="56">
        <f t="shared" si="15"/>
        <v>0</v>
      </c>
      <c r="L36" s="102" t="e">
        <f t="shared" si="6"/>
        <v>#VALUE!</v>
      </c>
      <c r="M36" s="103"/>
      <c r="N36" s="6" t="e">
        <f>IF(K36="","",(L36/K36)/LOOKUP(RIGHT($D$2,3),[1]定数!$A$6:$A$13,[1]定数!$B$6:$B$13))</f>
        <v>#VALUE!</v>
      </c>
      <c r="O36" s="40"/>
      <c r="P36" s="8"/>
      <c r="Q36" s="101"/>
      <c r="R36" s="101"/>
      <c r="S36" s="104" t="str">
        <f>IF(Q36="","",U36*N36*LOOKUP(RIGHT($D$2,3),定数!$A$6:$A$13,定数!$B$6:$B$13))</f>
        <v/>
      </c>
      <c r="T36" s="104"/>
      <c r="U36" s="105" t="str">
        <f t="shared" si="11"/>
        <v/>
      </c>
      <c r="V36" s="105"/>
      <c r="W36" t="str">
        <f t="shared" si="16"/>
        <v/>
      </c>
      <c r="X36" t="str">
        <f t="shared" si="2"/>
        <v/>
      </c>
      <c r="Y36" s="41" t="str">
        <f t="shared" si="7"/>
        <v/>
      </c>
      <c r="Z36" s="42" t="str">
        <f t="shared" si="8"/>
        <v/>
      </c>
      <c r="AA36" t="str">
        <f t="shared" si="3"/>
        <v/>
      </c>
      <c r="AB36" t="str">
        <f t="shared" si="4"/>
        <v/>
      </c>
    </row>
    <row r="37" spans="2:28" x14ac:dyDescent="0.2">
      <c r="B37" s="40">
        <v>29</v>
      </c>
      <c r="C37" s="100" t="str">
        <f t="shared" si="12"/>
        <v/>
      </c>
      <c r="D37" s="100"/>
      <c r="E37" s="40"/>
      <c r="F37" s="8"/>
      <c r="G37" s="40"/>
      <c r="H37" s="106"/>
      <c r="I37" s="106"/>
      <c r="J37" s="44"/>
      <c r="K37" s="56">
        <f t="shared" si="15"/>
        <v>0</v>
      </c>
      <c r="L37" s="102" t="e">
        <f t="shared" si="6"/>
        <v>#VALUE!</v>
      </c>
      <c r="M37" s="103"/>
      <c r="N37" s="6" t="e">
        <f>IF(K37="","",(L37/K37)/LOOKUP(RIGHT($D$2,3),[1]定数!$A$6:$A$13,[1]定数!$B$6:$B$13))</f>
        <v>#VALUE!</v>
      </c>
      <c r="O37" s="40"/>
      <c r="P37" s="8"/>
      <c r="Q37" s="101"/>
      <c r="R37" s="101"/>
      <c r="S37" s="104" t="str">
        <f>IF(Q37="","",U37*N37*LOOKUP(RIGHT($D$2,3),定数!$A$6:$A$13,定数!$B$6:$B$13))</f>
        <v/>
      </c>
      <c r="T37" s="104"/>
      <c r="U37" s="105" t="str">
        <f t="shared" si="11"/>
        <v/>
      </c>
      <c r="V37" s="105"/>
      <c r="W37" t="str">
        <f t="shared" si="16"/>
        <v/>
      </c>
      <c r="X37" t="str">
        <f t="shared" si="2"/>
        <v/>
      </c>
      <c r="Y37" s="41" t="str">
        <f t="shared" si="7"/>
        <v/>
      </c>
      <c r="Z37" s="42" t="str">
        <f t="shared" si="8"/>
        <v/>
      </c>
      <c r="AA37" t="str">
        <f t="shared" si="3"/>
        <v/>
      </c>
      <c r="AB37" t="str">
        <f t="shared" si="4"/>
        <v/>
      </c>
    </row>
    <row r="38" spans="2:28" x14ac:dyDescent="0.2">
      <c r="B38" s="40">
        <v>30</v>
      </c>
      <c r="C38" s="100" t="str">
        <f t="shared" si="12"/>
        <v/>
      </c>
      <c r="D38" s="100"/>
      <c r="E38" s="40"/>
      <c r="F38" s="8"/>
      <c r="G38" s="40"/>
      <c r="H38" s="106"/>
      <c r="I38" s="106"/>
      <c r="J38" s="44"/>
      <c r="K38" s="56">
        <f t="shared" si="15"/>
        <v>0</v>
      </c>
      <c r="L38" s="102" t="e">
        <f t="shared" si="6"/>
        <v>#VALUE!</v>
      </c>
      <c r="M38" s="103"/>
      <c r="N38" s="6" t="e">
        <f>IF(K38="","",(L38/K38)/LOOKUP(RIGHT($D$2,3),[1]定数!$A$6:$A$13,[1]定数!$B$6:$B$13))</f>
        <v>#VALUE!</v>
      </c>
      <c r="O38" s="40"/>
      <c r="P38" s="8"/>
      <c r="Q38" s="101"/>
      <c r="R38" s="101"/>
      <c r="S38" s="104" t="str">
        <f>IF(Q38="","",U38*N38*LOOKUP(RIGHT($D$2,3),定数!$A$6:$A$13,定数!$B$6:$B$13))</f>
        <v/>
      </c>
      <c r="T38" s="104"/>
      <c r="U38" s="105" t="str">
        <f t="shared" si="11"/>
        <v/>
      </c>
      <c r="V38" s="105"/>
      <c r="W38" t="str">
        <f t="shared" si="16"/>
        <v/>
      </c>
      <c r="X38" t="str">
        <f t="shared" si="2"/>
        <v/>
      </c>
      <c r="Y38" s="41" t="str">
        <f t="shared" si="7"/>
        <v/>
      </c>
      <c r="Z38" s="42" t="str">
        <f t="shared" si="8"/>
        <v/>
      </c>
      <c r="AA38" t="str">
        <f t="shared" si="3"/>
        <v/>
      </c>
      <c r="AB38" t="str">
        <f t="shared" si="4"/>
        <v/>
      </c>
    </row>
    <row r="39" spans="2:28" x14ac:dyDescent="0.2">
      <c r="B39" s="40">
        <v>31</v>
      </c>
      <c r="C39" s="100" t="str">
        <f t="shared" si="12"/>
        <v/>
      </c>
      <c r="D39" s="100"/>
      <c r="E39" s="40"/>
      <c r="F39" s="8"/>
      <c r="G39" s="40"/>
      <c r="H39" s="106"/>
      <c r="I39" s="106"/>
      <c r="J39" s="44"/>
      <c r="K39" s="56">
        <f t="shared" si="15"/>
        <v>0</v>
      </c>
      <c r="L39" s="102" t="e">
        <f t="shared" si="6"/>
        <v>#VALUE!</v>
      </c>
      <c r="M39" s="103"/>
      <c r="N39" s="6" t="e">
        <f>IF(K39="","",(L39/K39)/LOOKUP(RIGHT($D$2,3),[1]定数!$A$6:$A$13,[1]定数!$B$6:$B$13))</f>
        <v>#VALUE!</v>
      </c>
      <c r="O39" s="40"/>
      <c r="P39" s="8"/>
      <c r="Q39" s="101"/>
      <c r="R39" s="101"/>
      <c r="S39" s="104" t="str">
        <f>IF(Q39="","",U39*N39*LOOKUP(RIGHT($D$2,3),定数!$A$6:$A$13,定数!$B$6:$B$13))</f>
        <v/>
      </c>
      <c r="T39" s="104"/>
      <c r="U39" s="105" t="str">
        <f t="shared" si="11"/>
        <v/>
      </c>
      <c r="V39" s="105"/>
      <c r="W39" t="str">
        <f t="shared" si="16"/>
        <v/>
      </c>
      <c r="X39" t="str">
        <f t="shared" si="2"/>
        <v/>
      </c>
      <c r="Y39" s="41" t="str">
        <f t="shared" si="7"/>
        <v/>
      </c>
      <c r="Z39" s="42" t="str">
        <f t="shared" si="8"/>
        <v/>
      </c>
      <c r="AA39" t="str">
        <f t="shared" si="3"/>
        <v/>
      </c>
      <c r="AB39" t="str">
        <f t="shared" si="4"/>
        <v/>
      </c>
    </row>
    <row r="40" spans="2:28" x14ac:dyDescent="0.2">
      <c r="B40" s="40">
        <v>32</v>
      </c>
      <c r="C40" s="100" t="str">
        <f t="shared" si="12"/>
        <v/>
      </c>
      <c r="D40" s="100"/>
      <c r="E40" s="40"/>
      <c r="F40" s="8"/>
      <c r="G40" s="40"/>
      <c r="H40" s="106"/>
      <c r="I40" s="106"/>
      <c r="J40" s="44"/>
      <c r="K40" s="56">
        <f t="shared" si="15"/>
        <v>0</v>
      </c>
      <c r="L40" s="102" t="e">
        <f t="shared" si="6"/>
        <v>#VALUE!</v>
      </c>
      <c r="M40" s="103"/>
      <c r="N40" s="6" t="e">
        <f>IF(K40="","",(L40/K40)/LOOKUP(RIGHT($D$2,3),[1]定数!$A$6:$A$13,[1]定数!$B$6:$B$13))</f>
        <v>#VALUE!</v>
      </c>
      <c r="O40" s="40"/>
      <c r="P40" s="8"/>
      <c r="Q40" s="101"/>
      <c r="R40" s="101"/>
      <c r="S40" s="104" t="str">
        <f>IF(Q40="","",U40*N40*LOOKUP(RIGHT($D$2,3),定数!$A$6:$A$13,定数!$B$6:$B$13))</f>
        <v/>
      </c>
      <c r="T40" s="104"/>
      <c r="U40" s="105" t="str">
        <f t="shared" si="11"/>
        <v/>
      </c>
      <c r="V40" s="105"/>
      <c r="W40" t="str">
        <f t="shared" si="16"/>
        <v/>
      </c>
      <c r="X40" t="str">
        <f t="shared" si="2"/>
        <v/>
      </c>
      <c r="Y40" s="41" t="str">
        <f t="shared" si="7"/>
        <v/>
      </c>
      <c r="Z40" s="42" t="str">
        <f t="shared" si="8"/>
        <v/>
      </c>
      <c r="AA40" t="str">
        <f t="shared" si="3"/>
        <v/>
      </c>
      <c r="AB40" t="str">
        <f t="shared" si="4"/>
        <v/>
      </c>
    </row>
    <row r="41" spans="2:28" x14ac:dyDescent="0.2">
      <c r="B41" s="40">
        <v>33</v>
      </c>
      <c r="C41" s="100" t="str">
        <f t="shared" si="12"/>
        <v/>
      </c>
      <c r="D41" s="100"/>
      <c r="E41" s="40"/>
      <c r="F41" s="8"/>
      <c r="G41" s="40"/>
      <c r="H41" s="106"/>
      <c r="I41" s="106"/>
      <c r="J41" s="44"/>
      <c r="K41" s="56">
        <f t="shared" si="15"/>
        <v>0</v>
      </c>
      <c r="L41" s="102" t="e">
        <f t="shared" si="6"/>
        <v>#VALUE!</v>
      </c>
      <c r="M41" s="103"/>
      <c r="N41" s="6" t="e">
        <f>IF(K41="","",(L41/K41)/LOOKUP(RIGHT($D$2,3),[1]定数!$A$6:$A$13,[1]定数!$B$6:$B$13))</f>
        <v>#VALUE!</v>
      </c>
      <c r="O41" s="40"/>
      <c r="P41" s="8"/>
      <c r="Q41" s="101"/>
      <c r="R41" s="101"/>
      <c r="S41" s="104" t="str">
        <f>IF(Q41="","",U41*N41*LOOKUP(RIGHT($D$2,3),定数!$A$6:$A$13,定数!$B$6:$B$13))</f>
        <v/>
      </c>
      <c r="T41" s="104"/>
      <c r="U41" s="105" t="str">
        <f t="shared" si="11"/>
        <v/>
      </c>
      <c r="V41" s="105"/>
      <c r="W41" t="str">
        <f t="shared" si="16"/>
        <v/>
      </c>
      <c r="X41" t="str">
        <f t="shared" si="2"/>
        <v/>
      </c>
      <c r="Y41" s="41" t="str">
        <f t="shared" si="7"/>
        <v/>
      </c>
      <c r="Z41" s="42" t="str">
        <f t="shared" si="8"/>
        <v/>
      </c>
      <c r="AA41" t="str">
        <f t="shared" si="3"/>
        <v/>
      </c>
      <c r="AB41" t="str">
        <f t="shared" si="4"/>
        <v/>
      </c>
    </row>
    <row r="42" spans="2:28" x14ac:dyDescent="0.2">
      <c r="B42" s="40">
        <v>34</v>
      </c>
      <c r="C42" s="100" t="str">
        <f t="shared" si="12"/>
        <v/>
      </c>
      <c r="D42" s="100"/>
      <c r="E42" s="40"/>
      <c r="F42" s="8"/>
      <c r="G42" s="40"/>
      <c r="H42" s="106"/>
      <c r="I42" s="106"/>
      <c r="J42" s="44"/>
      <c r="K42" s="56">
        <f t="shared" si="15"/>
        <v>0</v>
      </c>
      <c r="L42" s="102" t="e">
        <f t="shared" si="6"/>
        <v>#VALUE!</v>
      </c>
      <c r="M42" s="103"/>
      <c r="N42" s="6" t="e">
        <f>IF(K42="","",(L42/K42)/LOOKUP(RIGHT($D$2,3),[1]定数!$A$6:$A$13,[1]定数!$B$6:$B$13))</f>
        <v>#VALUE!</v>
      </c>
      <c r="O42" s="40"/>
      <c r="P42" s="8"/>
      <c r="Q42" s="101"/>
      <c r="R42" s="101"/>
      <c r="S42" s="104" t="str">
        <f>IF(Q42="","",U42*N42*LOOKUP(RIGHT($D$2,3),定数!$A$6:$A$13,定数!$B$6:$B$13))</f>
        <v/>
      </c>
      <c r="T42" s="104"/>
      <c r="U42" s="105" t="str">
        <f t="shared" si="11"/>
        <v/>
      </c>
      <c r="V42" s="105"/>
      <c r="W42" t="str">
        <f t="shared" si="16"/>
        <v/>
      </c>
      <c r="X42" t="str">
        <f t="shared" si="2"/>
        <v/>
      </c>
      <c r="Y42" s="41" t="str">
        <f t="shared" si="7"/>
        <v/>
      </c>
      <c r="Z42" s="42" t="str">
        <f t="shared" si="8"/>
        <v/>
      </c>
      <c r="AA42" t="str">
        <f t="shared" si="3"/>
        <v/>
      </c>
      <c r="AB42" t="str">
        <f t="shared" si="4"/>
        <v/>
      </c>
    </row>
    <row r="43" spans="2:28" x14ac:dyDescent="0.2">
      <c r="B43" s="40">
        <v>35</v>
      </c>
      <c r="C43" s="100" t="str">
        <f t="shared" si="12"/>
        <v/>
      </c>
      <c r="D43" s="100"/>
      <c r="E43" s="40"/>
      <c r="F43" s="8"/>
      <c r="G43" s="40"/>
      <c r="H43" s="106"/>
      <c r="I43" s="106"/>
      <c r="J43" s="44"/>
      <c r="K43" s="56">
        <f t="shared" si="15"/>
        <v>0</v>
      </c>
      <c r="L43" s="102" t="e">
        <f t="shared" si="6"/>
        <v>#VALUE!</v>
      </c>
      <c r="M43" s="103"/>
      <c r="N43" s="6" t="e">
        <f>IF(K43="","",(L43/K43)/LOOKUP(RIGHT($D$2,3),[1]定数!$A$6:$A$13,[1]定数!$B$6:$B$13))</f>
        <v>#VALUE!</v>
      </c>
      <c r="O43" s="40"/>
      <c r="P43" s="8"/>
      <c r="Q43" s="101"/>
      <c r="R43" s="101"/>
      <c r="S43" s="104" t="str">
        <f>IF(Q43="","",U43*N43*LOOKUP(RIGHT($D$2,3),定数!$A$6:$A$13,定数!$B$6:$B$13))</f>
        <v/>
      </c>
      <c r="T43" s="104"/>
      <c r="U43" s="105" t="str">
        <f t="shared" si="11"/>
        <v/>
      </c>
      <c r="V43" s="105"/>
      <c r="W43" t="str">
        <f t="shared" si="16"/>
        <v/>
      </c>
      <c r="X43" t="str">
        <f t="shared" si="2"/>
        <v/>
      </c>
      <c r="Y43" s="41" t="str">
        <f t="shared" si="7"/>
        <v/>
      </c>
      <c r="Z43" s="42" t="str">
        <f t="shared" si="8"/>
        <v/>
      </c>
      <c r="AA43" t="str">
        <f t="shared" si="3"/>
        <v/>
      </c>
      <c r="AB43" t="str">
        <f t="shared" si="4"/>
        <v/>
      </c>
    </row>
    <row r="44" spans="2:28" x14ac:dyDescent="0.2">
      <c r="B44" s="40">
        <v>36</v>
      </c>
      <c r="C44" s="100" t="str">
        <f t="shared" si="12"/>
        <v/>
      </c>
      <c r="D44" s="100"/>
      <c r="E44" s="40"/>
      <c r="F44" s="8"/>
      <c r="G44" s="40"/>
      <c r="H44" s="106"/>
      <c r="I44" s="106"/>
      <c r="J44" s="44"/>
      <c r="K44" s="56">
        <f t="shared" si="15"/>
        <v>0</v>
      </c>
      <c r="L44" s="102" t="e">
        <f t="shared" si="6"/>
        <v>#VALUE!</v>
      </c>
      <c r="M44" s="103"/>
      <c r="N44" s="6" t="e">
        <f>IF(K44="","",(L44/K44)/LOOKUP(RIGHT($D$2,3),[1]定数!$A$6:$A$13,[1]定数!$B$6:$B$13))</f>
        <v>#VALUE!</v>
      </c>
      <c r="O44" s="40"/>
      <c r="P44" s="8"/>
      <c r="Q44" s="101"/>
      <c r="R44" s="101"/>
      <c r="S44" s="104" t="str">
        <f>IF(Q44="","",U44*N44*LOOKUP(RIGHT($D$2,3),定数!$A$6:$A$13,定数!$B$6:$B$13))</f>
        <v/>
      </c>
      <c r="T44" s="104"/>
      <c r="U44" s="105" t="str">
        <f t="shared" si="11"/>
        <v/>
      </c>
      <c r="V44" s="105"/>
      <c r="W44" t="str">
        <f t="shared" si="16"/>
        <v/>
      </c>
      <c r="X44" t="str">
        <f t="shared" si="2"/>
        <v/>
      </c>
      <c r="Y44" s="41" t="str">
        <f t="shared" si="7"/>
        <v/>
      </c>
      <c r="Z44" s="42" t="str">
        <f t="shared" si="8"/>
        <v/>
      </c>
      <c r="AA44" t="str">
        <f t="shared" si="3"/>
        <v/>
      </c>
      <c r="AB44" t="str">
        <f t="shared" si="4"/>
        <v/>
      </c>
    </row>
    <row r="45" spans="2:28" x14ac:dyDescent="0.2">
      <c r="B45" s="40">
        <v>37</v>
      </c>
      <c r="C45" s="100" t="str">
        <f t="shared" si="12"/>
        <v/>
      </c>
      <c r="D45" s="100"/>
      <c r="E45" s="40"/>
      <c r="F45" s="8"/>
      <c r="G45" s="40"/>
      <c r="H45" s="106"/>
      <c r="I45" s="106"/>
      <c r="J45" s="44"/>
      <c r="K45" s="56">
        <f t="shared" si="15"/>
        <v>0</v>
      </c>
      <c r="L45" s="102" t="e">
        <f t="shared" si="6"/>
        <v>#VALUE!</v>
      </c>
      <c r="M45" s="103"/>
      <c r="N45" s="6" t="e">
        <f>IF(K45="","",(L45/K45)/LOOKUP(RIGHT($D$2,3),[1]定数!$A$6:$A$13,[1]定数!$B$6:$B$13))</f>
        <v>#VALUE!</v>
      </c>
      <c r="O45" s="40"/>
      <c r="P45" s="8"/>
      <c r="Q45" s="101"/>
      <c r="R45" s="101"/>
      <c r="S45" s="104" t="str">
        <f>IF(Q45="","",U45*N45*LOOKUP(RIGHT($D$2,3),定数!$A$6:$A$13,定数!$B$6:$B$13))</f>
        <v/>
      </c>
      <c r="T45" s="104"/>
      <c r="U45" s="105" t="str">
        <f t="shared" si="11"/>
        <v/>
      </c>
      <c r="V45" s="105"/>
      <c r="W45" t="str">
        <f t="shared" si="16"/>
        <v/>
      </c>
      <c r="X45" t="str">
        <f t="shared" si="2"/>
        <v/>
      </c>
      <c r="Y45" s="41" t="str">
        <f t="shared" si="7"/>
        <v/>
      </c>
      <c r="Z45" s="42" t="str">
        <f t="shared" si="8"/>
        <v/>
      </c>
      <c r="AA45" t="str">
        <f t="shared" si="3"/>
        <v/>
      </c>
      <c r="AB45" t="str">
        <f t="shared" si="4"/>
        <v/>
      </c>
    </row>
    <row r="46" spans="2:28" x14ac:dyDescent="0.2">
      <c r="B46" s="40">
        <v>38</v>
      </c>
      <c r="C46" s="100" t="str">
        <f t="shared" si="12"/>
        <v/>
      </c>
      <c r="D46" s="100"/>
      <c r="E46" s="40"/>
      <c r="F46" s="8"/>
      <c r="G46" s="40"/>
      <c r="H46" s="106"/>
      <c r="I46" s="106"/>
      <c r="J46" s="44"/>
      <c r="K46" s="56">
        <f t="shared" si="15"/>
        <v>0</v>
      </c>
      <c r="L46" s="102" t="e">
        <f t="shared" si="6"/>
        <v>#VALUE!</v>
      </c>
      <c r="M46" s="103"/>
      <c r="N46" s="6" t="e">
        <f>IF(K46="","",(L46/K46)/LOOKUP(RIGHT($D$2,3),[1]定数!$A$6:$A$13,[1]定数!$B$6:$B$13))</f>
        <v>#VALUE!</v>
      </c>
      <c r="O46" s="40"/>
      <c r="P46" s="8"/>
      <c r="Q46" s="101"/>
      <c r="R46" s="101"/>
      <c r="S46" s="104" t="str">
        <f>IF(Q46="","",U46*N46*LOOKUP(RIGHT($D$2,3),定数!$A$6:$A$13,定数!$B$6:$B$13))</f>
        <v/>
      </c>
      <c r="T46" s="104"/>
      <c r="U46" s="105" t="str">
        <f t="shared" si="11"/>
        <v/>
      </c>
      <c r="V46" s="105"/>
      <c r="W46" t="str">
        <f t="shared" si="16"/>
        <v/>
      </c>
      <c r="X46" t="str">
        <f t="shared" si="2"/>
        <v/>
      </c>
      <c r="Y46" s="41" t="str">
        <f t="shared" si="7"/>
        <v/>
      </c>
      <c r="Z46" s="42" t="str">
        <f t="shared" si="8"/>
        <v/>
      </c>
      <c r="AA46" t="str">
        <f t="shared" si="3"/>
        <v/>
      </c>
      <c r="AB46" t="str">
        <f t="shared" si="4"/>
        <v/>
      </c>
    </row>
    <row r="47" spans="2:28" x14ac:dyDescent="0.2">
      <c r="B47" s="40">
        <v>39</v>
      </c>
      <c r="C47" s="100" t="str">
        <f t="shared" si="12"/>
        <v/>
      </c>
      <c r="D47" s="100"/>
      <c r="E47" s="40"/>
      <c r="F47" s="8"/>
      <c r="G47" s="40"/>
      <c r="H47" s="106"/>
      <c r="I47" s="106"/>
      <c r="J47" s="44"/>
      <c r="K47" s="56">
        <f t="shared" si="15"/>
        <v>0</v>
      </c>
      <c r="L47" s="102" t="e">
        <f t="shared" si="6"/>
        <v>#VALUE!</v>
      </c>
      <c r="M47" s="103"/>
      <c r="N47" s="6" t="e">
        <f>IF(K47="","",(L47/K47)/LOOKUP(RIGHT($D$2,3),[1]定数!$A$6:$A$13,[1]定数!$B$6:$B$13))</f>
        <v>#VALUE!</v>
      </c>
      <c r="O47" s="40"/>
      <c r="P47" s="8"/>
      <c r="Q47" s="101"/>
      <c r="R47" s="101"/>
      <c r="S47" s="104" t="str">
        <f>IF(Q47="","",U47*N47*LOOKUP(RIGHT($D$2,3),定数!$A$6:$A$13,定数!$B$6:$B$13))</f>
        <v/>
      </c>
      <c r="T47" s="104"/>
      <c r="U47" s="105" t="str">
        <f t="shared" si="11"/>
        <v/>
      </c>
      <c r="V47" s="105"/>
      <c r="W47" t="str">
        <f t="shared" si="16"/>
        <v/>
      </c>
      <c r="X47" t="str">
        <f t="shared" si="2"/>
        <v/>
      </c>
      <c r="Y47" s="41" t="str">
        <f t="shared" si="7"/>
        <v/>
      </c>
      <c r="Z47" s="42" t="str">
        <f t="shared" si="8"/>
        <v/>
      </c>
      <c r="AA47" t="str">
        <f t="shared" si="3"/>
        <v/>
      </c>
      <c r="AB47" t="str">
        <f t="shared" si="4"/>
        <v/>
      </c>
    </row>
    <row r="48" spans="2:28" x14ac:dyDescent="0.2">
      <c r="B48" s="40">
        <v>40</v>
      </c>
      <c r="C48" s="100" t="str">
        <f t="shared" si="12"/>
        <v/>
      </c>
      <c r="D48" s="100"/>
      <c r="E48" s="40"/>
      <c r="F48" s="8"/>
      <c r="G48" s="40"/>
      <c r="H48" s="106"/>
      <c r="I48" s="106"/>
      <c r="J48" s="44"/>
      <c r="K48" s="56">
        <f t="shared" ref="K48:K79" si="17">(H48-J48)*10000</f>
        <v>0</v>
      </c>
      <c r="L48" s="102" t="e">
        <f t="shared" si="6"/>
        <v>#VALUE!</v>
      </c>
      <c r="M48" s="103"/>
      <c r="N48" s="6" t="e">
        <f>IF(K48="","",(L48/K48)/LOOKUP(RIGHT($D$2,3),[1]定数!$A$6:$A$13,[1]定数!$B$6:$B$13))</f>
        <v>#VALUE!</v>
      </c>
      <c r="O48" s="40"/>
      <c r="P48" s="8"/>
      <c r="Q48" s="101"/>
      <c r="R48" s="101"/>
      <c r="S48" s="104" t="str">
        <f>IF(Q48="","",U48*N48*LOOKUP(RIGHT($D$2,3),定数!$A$6:$A$13,定数!$B$6:$B$13))</f>
        <v/>
      </c>
      <c r="T48" s="104"/>
      <c r="U48" s="105" t="str">
        <f t="shared" si="11"/>
        <v/>
      </c>
      <c r="V48" s="105"/>
      <c r="W48" t="str">
        <f t="shared" si="16"/>
        <v/>
      </c>
      <c r="X48" t="str">
        <f t="shared" si="2"/>
        <v/>
      </c>
      <c r="Y48" s="41" t="str">
        <f t="shared" si="7"/>
        <v/>
      </c>
      <c r="Z48" s="42" t="str">
        <f t="shared" si="8"/>
        <v/>
      </c>
      <c r="AA48" t="str">
        <f t="shared" si="3"/>
        <v/>
      </c>
      <c r="AB48" t="str">
        <f t="shared" si="4"/>
        <v/>
      </c>
    </row>
    <row r="49" spans="2:28" x14ac:dyDescent="0.2">
      <c r="B49" s="40">
        <v>41</v>
      </c>
      <c r="C49" s="100" t="str">
        <f t="shared" si="12"/>
        <v/>
      </c>
      <c r="D49" s="100"/>
      <c r="E49" s="40"/>
      <c r="F49" s="8"/>
      <c r="G49" s="40"/>
      <c r="H49" s="106"/>
      <c r="I49" s="106"/>
      <c r="J49" s="44"/>
      <c r="K49" s="56">
        <f t="shared" si="17"/>
        <v>0</v>
      </c>
      <c r="L49" s="102" t="e">
        <f t="shared" si="6"/>
        <v>#VALUE!</v>
      </c>
      <c r="M49" s="103"/>
      <c r="N49" s="6" t="e">
        <f>IF(K49="","",(L49/K49)/LOOKUP(RIGHT($D$2,3),[1]定数!$A$6:$A$13,[1]定数!$B$6:$B$13))</f>
        <v>#VALUE!</v>
      </c>
      <c r="O49" s="40"/>
      <c r="P49" s="8"/>
      <c r="Q49" s="101"/>
      <c r="R49" s="101"/>
      <c r="S49" s="104" t="str">
        <f>IF(Q49="","",U49*N49*LOOKUP(RIGHT($D$2,3),定数!$A$6:$A$13,定数!$B$6:$B$13))</f>
        <v/>
      </c>
      <c r="T49" s="104"/>
      <c r="U49" s="105" t="str">
        <f t="shared" si="11"/>
        <v/>
      </c>
      <c r="V49" s="105"/>
      <c r="W49" t="str">
        <f t="shared" si="16"/>
        <v/>
      </c>
      <c r="X49" t="str">
        <f t="shared" si="2"/>
        <v/>
      </c>
      <c r="Y49" s="41" t="str">
        <f t="shared" si="7"/>
        <v/>
      </c>
      <c r="Z49" s="42" t="str">
        <f t="shared" si="8"/>
        <v/>
      </c>
      <c r="AA49" t="str">
        <f t="shared" si="3"/>
        <v/>
      </c>
      <c r="AB49" t="str">
        <f t="shared" si="4"/>
        <v/>
      </c>
    </row>
    <row r="50" spans="2:28" x14ac:dyDescent="0.2">
      <c r="B50" s="40">
        <v>42</v>
      </c>
      <c r="C50" s="100" t="str">
        <f t="shared" si="12"/>
        <v/>
      </c>
      <c r="D50" s="100"/>
      <c r="E50" s="40"/>
      <c r="F50" s="8"/>
      <c r="G50" s="40"/>
      <c r="H50" s="106"/>
      <c r="I50" s="106"/>
      <c r="J50" s="44"/>
      <c r="K50" s="56">
        <f t="shared" si="17"/>
        <v>0</v>
      </c>
      <c r="L50" s="102" t="e">
        <f t="shared" si="6"/>
        <v>#VALUE!</v>
      </c>
      <c r="M50" s="103"/>
      <c r="N50" s="6" t="e">
        <f>IF(K50="","",(L50/K50)/LOOKUP(RIGHT($D$2,3),[1]定数!$A$6:$A$13,[1]定数!$B$6:$B$13))</f>
        <v>#VALUE!</v>
      </c>
      <c r="O50" s="40"/>
      <c r="P50" s="8"/>
      <c r="Q50" s="101"/>
      <c r="R50" s="101"/>
      <c r="S50" s="104" t="str">
        <f>IF(Q50="","",U50*N50*LOOKUP(RIGHT($D$2,3),定数!$A$6:$A$13,定数!$B$6:$B$13))</f>
        <v/>
      </c>
      <c r="T50" s="104"/>
      <c r="U50" s="105" t="str">
        <f t="shared" si="11"/>
        <v/>
      </c>
      <c r="V50" s="105"/>
      <c r="W50" t="str">
        <f t="shared" si="16"/>
        <v/>
      </c>
      <c r="X50" t="str">
        <f t="shared" si="2"/>
        <v/>
      </c>
      <c r="Y50" s="41" t="str">
        <f t="shared" si="7"/>
        <v/>
      </c>
      <c r="Z50" s="42" t="str">
        <f t="shared" si="8"/>
        <v/>
      </c>
      <c r="AA50" t="str">
        <f t="shared" si="3"/>
        <v/>
      </c>
      <c r="AB50" t="str">
        <f t="shared" si="4"/>
        <v/>
      </c>
    </row>
    <row r="51" spans="2:28" x14ac:dyDescent="0.2">
      <c r="B51" s="40">
        <v>43</v>
      </c>
      <c r="C51" s="100" t="str">
        <f t="shared" si="12"/>
        <v/>
      </c>
      <c r="D51" s="100"/>
      <c r="E51" s="40"/>
      <c r="F51" s="8"/>
      <c r="G51" s="40"/>
      <c r="H51" s="106"/>
      <c r="I51" s="106"/>
      <c r="J51" s="44"/>
      <c r="K51" s="56">
        <f t="shared" si="17"/>
        <v>0</v>
      </c>
      <c r="L51" s="102" t="e">
        <f t="shared" si="6"/>
        <v>#VALUE!</v>
      </c>
      <c r="M51" s="103"/>
      <c r="N51" s="6" t="e">
        <f>IF(K51="","",(L51/K51)/LOOKUP(RIGHT($D$2,3),[1]定数!$A$6:$A$13,[1]定数!$B$6:$B$13))</f>
        <v>#VALUE!</v>
      </c>
      <c r="O51" s="40"/>
      <c r="P51" s="8"/>
      <c r="Q51" s="101"/>
      <c r="R51" s="101"/>
      <c r="S51" s="104" t="str">
        <f>IF(Q51="","",U51*N51*LOOKUP(RIGHT($D$2,3),定数!$A$6:$A$13,定数!$B$6:$B$13))</f>
        <v/>
      </c>
      <c r="T51" s="104"/>
      <c r="U51" s="105" t="str">
        <f t="shared" si="11"/>
        <v/>
      </c>
      <c r="V51" s="105"/>
      <c r="W51" t="str">
        <f t="shared" si="16"/>
        <v/>
      </c>
      <c r="X51" t="str">
        <f t="shared" si="2"/>
        <v/>
      </c>
      <c r="Y51" s="41" t="str">
        <f t="shared" si="7"/>
        <v/>
      </c>
      <c r="Z51" s="42" t="str">
        <f t="shared" si="8"/>
        <v/>
      </c>
      <c r="AA51" t="str">
        <f t="shared" si="3"/>
        <v/>
      </c>
      <c r="AB51" t="str">
        <f t="shared" si="4"/>
        <v/>
      </c>
    </row>
    <row r="52" spans="2:28" x14ac:dyDescent="0.2">
      <c r="B52" s="40">
        <v>44</v>
      </c>
      <c r="C52" s="100" t="str">
        <f t="shared" si="12"/>
        <v/>
      </c>
      <c r="D52" s="100"/>
      <c r="E52" s="40"/>
      <c r="F52" s="8"/>
      <c r="G52" s="40"/>
      <c r="H52" s="106"/>
      <c r="I52" s="106"/>
      <c r="J52" s="44"/>
      <c r="K52" s="56">
        <f t="shared" si="17"/>
        <v>0</v>
      </c>
      <c r="L52" s="102" t="e">
        <f t="shared" si="6"/>
        <v>#VALUE!</v>
      </c>
      <c r="M52" s="103"/>
      <c r="N52" s="6" t="e">
        <f>IF(K52="","",(L52/K52)/LOOKUP(RIGHT($D$2,3),[1]定数!$A$6:$A$13,[1]定数!$B$6:$B$13))</f>
        <v>#VALUE!</v>
      </c>
      <c r="O52" s="40"/>
      <c r="P52" s="8"/>
      <c r="Q52" s="101"/>
      <c r="R52" s="101"/>
      <c r="S52" s="104" t="str">
        <f>IF(Q52="","",U52*N52*LOOKUP(RIGHT($D$2,3),定数!$A$6:$A$13,定数!$B$6:$B$13))</f>
        <v/>
      </c>
      <c r="T52" s="104"/>
      <c r="U52" s="105" t="str">
        <f t="shared" si="11"/>
        <v/>
      </c>
      <c r="V52" s="105"/>
      <c r="W52" t="str">
        <f t="shared" si="16"/>
        <v/>
      </c>
      <c r="X52" t="str">
        <f t="shared" si="2"/>
        <v/>
      </c>
      <c r="Y52" s="41" t="str">
        <f t="shared" si="7"/>
        <v/>
      </c>
      <c r="Z52" s="42" t="str">
        <f t="shared" si="8"/>
        <v/>
      </c>
      <c r="AA52" t="str">
        <f t="shared" si="3"/>
        <v/>
      </c>
      <c r="AB52" t="str">
        <f t="shared" si="4"/>
        <v/>
      </c>
    </row>
    <row r="53" spans="2:28" x14ac:dyDescent="0.2">
      <c r="B53" s="40">
        <v>45</v>
      </c>
      <c r="C53" s="100" t="str">
        <f t="shared" si="12"/>
        <v/>
      </c>
      <c r="D53" s="100"/>
      <c r="E53" s="40"/>
      <c r="F53" s="8"/>
      <c r="G53" s="40"/>
      <c r="H53" s="106"/>
      <c r="I53" s="106"/>
      <c r="J53" s="44"/>
      <c r="K53" s="56">
        <f t="shared" si="17"/>
        <v>0</v>
      </c>
      <c r="L53" s="102" t="e">
        <f t="shared" si="6"/>
        <v>#VALUE!</v>
      </c>
      <c r="M53" s="103"/>
      <c r="N53" s="6" t="e">
        <f>IF(K53="","",(L53/K53)/LOOKUP(RIGHT($D$2,3),[1]定数!$A$6:$A$13,[1]定数!$B$6:$B$13))</f>
        <v>#VALUE!</v>
      </c>
      <c r="O53" s="40"/>
      <c r="P53" s="8"/>
      <c r="Q53" s="101"/>
      <c r="R53" s="101"/>
      <c r="S53" s="104" t="str">
        <f>IF(Q53="","",U53*N53*LOOKUP(RIGHT($D$2,3),定数!$A$6:$A$13,定数!$B$6:$B$13))</f>
        <v/>
      </c>
      <c r="T53" s="104"/>
      <c r="U53" s="105" t="str">
        <f t="shared" si="11"/>
        <v/>
      </c>
      <c r="V53" s="105"/>
      <c r="W53" t="str">
        <f t="shared" si="16"/>
        <v/>
      </c>
      <c r="X53" t="str">
        <f t="shared" si="2"/>
        <v/>
      </c>
      <c r="Y53" s="41" t="str">
        <f t="shared" si="7"/>
        <v/>
      </c>
      <c r="Z53" s="42" t="str">
        <f t="shared" si="8"/>
        <v/>
      </c>
      <c r="AA53" t="str">
        <f t="shared" si="3"/>
        <v/>
      </c>
      <c r="AB53" t="str">
        <f t="shared" si="4"/>
        <v/>
      </c>
    </row>
    <row r="54" spans="2:28" x14ac:dyDescent="0.2">
      <c r="B54" s="40">
        <v>46</v>
      </c>
      <c r="C54" s="100" t="str">
        <f t="shared" si="12"/>
        <v/>
      </c>
      <c r="D54" s="100"/>
      <c r="E54" s="40"/>
      <c r="F54" s="8"/>
      <c r="G54" s="40"/>
      <c r="H54" s="106"/>
      <c r="I54" s="106"/>
      <c r="J54" s="44"/>
      <c r="K54" s="56">
        <f t="shared" si="17"/>
        <v>0</v>
      </c>
      <c r="L54" s="102" t="e">
        <f t="shared" si="6"/>
        <v>#VALUE!</v>
      </c>
      <c r="M54" s="103"/>
      <c r="N54" s="6" t="e">
        <f>IF(K54="","",(L54/K54)/LOOKUP(RIGHT($D$2,3),[1]定数!$A$6:$A$13,[1]定数!$B$6:$B$13))</f>
        <v>#VALUE!</v>
      </c>
      <c r="O54" s="40"/>
      <c r="P54" s="8"/>
      <c r="Q54" s="101"/>
      <c r="R54" s="101"/>
      <c r="S54" s="104" t="str">
        <f>IF(Q54="","",U54*N54*LOOKUP(RIGHT($D$2,3),定数!$A$6:$A$13,定数!$B$6:$B$13))</f>
        <v/>
      </c>
      <c r="T54" s="104"/>
      <c r="U54" s="105" t="str">
        <f t="shared" si="11"/>
        <v/>
      </c>
      <c r="V54" s="105"/>
      <c r="W54" t="str">
        <f t="shared" si="16"/>
        <v/>
      </c>
      <c r="X54" t="str">
        <f t="shared" si="2"/>
        <v/>
      </c>
      <c r="Y54" s="41" t="str">
        <f t="shared" si="7"/>
        <v/>
      </c>
      <c r="Z54" s="42" t="str">
        <f t="shared" si="8"/>
        <v/>
      </c>
      <c r="AA54" t="str">
        <f t="shared" si="3"/>
        <v/>
      </c>
      <c r="AB54" t="str">
        <f t="shared" si="4"/>
        <v/>
      </c>
    </row>
    <row r="55" spans="2:28" x14ac:dyDescent="0.2">
      <c r="B55" s="40">
        <v>47</v>
      </c>
      <c r="C55" s="100" t="str">
        <f t="shared" si="12"/>
        <v/>
      </c>
      <c r="D55" s="100"/>
      <c r="E55" s="40"/>
      <c r="F55" s="8"/>
      <c r="G55" s="40"/>
      <c r="H55" s="106"/>
      <c r="I55" s="106"/>
      <c r="J55" s="44"/>
      <c r="K55" s="56">
        <f t="shared" si="17"/>
        <v>0</v>
      </c>
      <c r="L55" s="102" t="e">
        <f t="shared" si="6"/>
        <v>#VALUE!</v>
      </c>
      <c r="M55" s="103"/>
      <c r="N55" s="6" t="e">
        <f>IF(K55="","",(L55/K55)/LOOKUP(RIGHT($D$2,3),[1]定数!$A$6:$A$13,[1]定数!$B$6:$B$13))</f>
        <v>#VALUE!</v>
      </c>
      <c r="O55" s="40"/>
      <c r="P55" s="8"/>
      <c r="Q55" s="101"/>
      <c r="R55" s="101"/>
      <c r="S55" s="104" t="str">
        <f>IF(Q55="","",U55*N55*LOOKUP(RIGHT($D$2,3),定数!$A$6:$A$13,定数!$B$6:$B$13))</f>
        <v/>
      </c>
      <c r="T55" s="104"/>
      <c r="U55" s="105" t="str">
        <f t="shared" si="11"/>
        <v/>
      </c>
      <c r="V55" s="105"/>
      <c r="W55" t="str">
        <f t="shared" si="16"/>
        <v/>
      </c>
      <c r="X55" t="str">
        <f t="shared" si="2"/>
        <v/>
      </c>
      <c r="Y55" s="41" t="str">
        <f t="shared" si="7"/>
        <v/>
      </c>
      <c r="Z55" s="42" t="str">
        <f t="shared" si="8"/>
        <v/>
      </c>
      <c r="AA55" t="str">
        <f t="shared" si="3"/>
        <v/>
      </c>
      <c r="AB55" t="str">
        <f t="shared" si="4"/>
        <v/>
      </c>
    </row>
    <row r="56" spans="2:28" x14ac:dyDescent="0.2">
      <c r="B56" s="40">
        <v>48</v>
      </c>
      <c r="C56" s="100" t="str">
        <f t="shared" si="12"/>
        <v/>
      </c>
      <c r="D56" s="100"/>
      <c r="E56" s="40"/>
      <c r="F56" s="8"/>
      <c r="G56" s="40"/>
      <c r="H56" s="106"/>
      <c r="I56" s="106"/>
      <c r="J56" s="44"/>
      <c r="K56" s="56">
        <f t="shared" si="17"/>
        <v>0</v>
      </c>
      <c r="L56" s="102" t="e">
        <f t="shared" si="6"/>
        <v>#VALUE!</v>
      </c>
      <c r="M56" s="103"/>
      <c r="N56" s="6" t="e">
        <f>IF(K56="","",(L56/K56)/LOOKUP(RIGHT($D$2,3),[1]定数!$A$6:$A$13,[1]定数!$B$6:$B$13))</f>
        <v>#VALUE!</v>
      </c>
      <c r="O56" s="40"/>
      <c r="P56" s="8"/>
      <c r="Q56" s="101"/>
      <c r="R56" s="101"/>
      <c r="S56" s="104" t="str">
        <f>IF(Q56="","",U56*N56*LOOKUP(RIGHT($D$2,3),定数!$A$6:$A$13,定数!$B$6:$B$13))</f>
        <v/>
      </c>
      <c r="T56" s="104"/>
      <c r="U56" s="105" t="str">
        <f t="shared" si="11"/>
        <v/>
      </c>
      <c r="V56" s="105"/>
      <c r="W56" t="str">
        <f t="shared" si="16"/>
        <v/>
      </c>
      <c r="X56" t="str">
        <f t="shared" si="2"/>
        <v/>
      </c>
      <c r="Y56" s="41" t="str">
        <f t="shared" si="7"/>
        <v/>
      </c>
      <c r="Z56" s="42" t="str">
        <f t="shared" si="8"/>
        <v/>
      </c>
      <c r="AA56" t="str">
        <f t="shared" si="3"/>
        <v/>
      </c>
      <c r="AB56" t="str">
        <f t="shared" si="4"/>
        <v/>
      </c>
    </row>
    <row r="57" spans="2:28" x14ac:dyDescent="0.2">
      <c r="B57" s="40">
        <v>49</v>
      </c>
      <c r="C57" s="100" t="str">
        <f t="shared" si="12"/>
        <v/>
      </c>
      <c r="D57" s="100"/>
      <c r="E57" s="40"/>
      <c r="F57" s="8"/>
      <c r="G57" s="40"/>
      <c r="H57" s="106"/>
      <c r="I57" s="106"/>
      <c r="J57" s="44"/>
      <c r="K57" s="56">
        <f t="shared" si="17"/>
        <v>0</v>
      </c>
      <c r="L57" s="102" t="e">
        <f t="shared" si="6"/>
        <v>#VALUE!</v>
      </c>
      <c r="M57" s="103"/>
      <c r="N57" s="6" t="e">
        <f>IF(K57="","",(L57/K57)/LOOKUP(RIGHT($D$2,3),[1]定数!$A$6:$A$13,[1]定数!$B$6:$B$13))</f>
        <v>#VALUE!</v>
      </c>
      <c r="O57" s="40"/>
      <c r="P57" s="8"/>
      <c r="Q57" s="101"/>
      <c r="R57" s="101"/>
      <c r="S57" s="104" t="str">
        <f>IF(Q57="","",U57*N57*LOOKUP(RIGHT($D$2,3),定数!$A$6:$A$13,定数!$B$6:$B$13))</f>
        <v/>
      </c>
      <c r="T57" s="104"/>
      <c r="U57" s="105" t="str">
        <f t="shared" si="11"/>
        <v/>
      </c>
      <c r="V57" s="105"/>
      <c r="W57" t="str">
        <f t="shared" si="16"/>
        <v/>
      </c>
      <c r="X57" t="str">
        <f t="shared" si="2"/>
        <v/>
      </c>
      <c r="Y57" s="41" t="str">
        <f t="shared" si="7"/>
        <v/>
      </c>
      <c r="Z57" s="42" t="str">
        <f t="shared" si="8"/>
        <v/>
      </c>
      <c r="AA57" t="str">
        <f t="shared" si="3"/>
        <v/>
      </c>
      <c r="AB57" t="str">
        <f t="shared" si="4"/>
        <v/>
      </c>
    </row>
    <row r="58" spans="2:28" x14ac:dyDescent="0.2">
      <c r="B58" s="40">
        <v>50</v>
      </c>
      <c r="C58" s="100" t="str">
        <f t="shared" si="12"/>
        <v/>
      </c>
      <c r="D58" s="100"/>
      <c r="E58" s="40"/>
      <c r="F58" s="8"/>
      <c r="G58" s="40"/>
      <c r="H58" s="106"/>
      <c r="I58" s="106"/>
      <c r="J58" s="44"/>
      <c r="K58" s="56">
        <f t="shared" si="17"/>
        <v>0</v>
      </c>
      <c r="L58" s="102" t="e">
        <f t="shared" si="6"/>
        <v>#VALUE!</v>
      </c>
      <c r="M58" s="103"/>
      <c r="N58" s="6" t="e">
        <f>IF(K58="","",(L58/K58)/LOOKUP(RIGHT($D$2,3),[1]定数!$A$6:$A$13,[1]定数!$B$6:$B$13))</f>
        <v>#VALUE!</v>
      </c>
      <c r="O58" s="40"/>
      <c r="P58" s="8"/>
      <c r="Q58" s="101"/>
      <c r="R58" s="101"/>
      <c r="S58" s="104" t="str">
        <f>IF(Q58="","",U58*N58*LOOKUP(RIGHT($D$2,3),定数!$A$6:$A$13,定数!$B$6:$B$13))</f>
        <v/>
      </c>
      <c r="T58" s="104"/>
      <c r="U58" s="105" t="str">
        <f t="shared" si="11"/>
        <v/>
      </c>
      <c r="V58" s="105"/>
      <c r="W58" t="str">
        <f t="shared" si="16"/>
        <v/>
      </c>
      <c r="X58" t="str">
        <f t="shared" si="2"/>
        <v/>
      </c>
      <c r="Y58" s="41" t="str">
        <f t="shared" si="7"/>
        <v/>
      </c>
      <c r="Z58" s="42" t="str">
        <f t="shared" si="8"/>
        <v/>
      </c>
      <c r="AA58" t="str">
        <f t="shared" si="3"/>
        <v/>
      </c>
      <c r="AB58" t="str">
        <f t="shared" si="4"/>
        <v/>
      </c>
    </row>
    <row r="59" spans="2:28" x14ac:dyDescent="0.2">
      <c r="B59" s="40">
        <v>51</v>
      </c>
      <c r="C59" s="100" t="str">
        <f t="shared" si="12"/>
        <v/>
      </c>
      <c r="D59" s="100"/>
      <c r="E59" s="40"/>
      <c r="F59" s="8"/>
      <c r="G59" s="40"/>
      <c r="H59" s="106"/>
      <c r="I59" s="106"/>
      <c r="J59" s="44"/>
      <c r="K59" s="56">
        <f t="shared" si="17"/>
        <v>0</v>
      </c>
      <c r="L59" s="102" t="e">
        <f t="shared" si="6"/>
        <v>#VALUE!</v>
      </c>
      <c r="M59" s="103"/>
      <c r="N59" s="6" t="e">
        <f>IF(K59="","",(L59/K59)/LOOKUP(RIGHT($D$2,3),[1]定数!$A$6:$A$13,[1]定数!$B$6:$B$13))</f>
        <v>#VALUE!</v>
      </c>
      <c r="O59" s="40"/>
      <c r="P59" s="8"/>
      <c r="Q59" s="101"/>
      <c r="R59" s="101"/>
      <c r="S59" s="104" t="str">
        <f>IF(Q59="","",U59*N59*LOOKUP(RIGHT($D$2,3),定数!$A$6:$A$13,定数!$B$6:$B$13))</f>
        <v/>
      </c>
      <c r="T59" s="104"/>
      <c r="U59" s="105" t="str">
        <f t="shared" si="11"/>
        <v/>
      </c>
      <c r="V59" s="105"/>
      <c r="W59" t="str">
        <f t="shared" si="16"/>
        <v/>
      </c>
      <c r="X59" t="str">
        <f t="shared" si="2"/>
        <v/>
      </c>
      <c r="Y59" s="41" t="str">
        <f t="shared" si="7"/>
        <v/>
      </c>
      <c r="Z59" s="42" t="str">
        <f t="shared" si="8"/>
        <v/>
      </c>
      <c r="AA59" t="str">
        <f t="shared" si="3"/>
        <v/>
      </c>
      <c r="AB59" t="str">
        <f t="shared" si="4"/>
        <v/>
      </c>
    </row>
    <row r="60" spans="2:28" x14ac:dyDescent="0.2">
      <c r="B60" s="40">
        <v>52</v>
      </c>
      <c r="C60" s="100" t="str">
        <f t="shared" si="12"/>
        <v/>
      </c>
      <c r="D60" s="100"/>
      <c r="E60" s="40"/>
      <c r="F60" s="8"/>
      <c r="G60" s="40"/>
      <c r="H60" s="106"/>
      <c r="I60" s="106"/>
      <c r="J60" s="44"/>
      <c r="K60" s="56">
        <f t="shared" si="17"/>
        <v>0</v>
      </c>
      <c r="L60" s="102" t="e">
        <f t="shared" si="6"/>
        <v>#VALUE!</v>
      </c>
      <c r="M60" s="103"/>
      <c r="N60" s="6" t="e">
        <f>IF(K60="","",(L60/K60)/LOOKUP(RIGHT($D$2,3),[1]定数!$A$6:$A$13,[1]定数!$B$6:$B$13))</f>
        <v>#VALUE!</v>
      </c>
      <c r="O60" s="40"/>
      <c r="P60" s="8"/>
      <c r="Q60" s="101"/>
      <c r="R60" s="101"/>
      <c r="S60" s="104" t="str">
        <f>IF(Q60="","",U60*N60*LOOKUP(RIGHT($D$2,3),定数!$A$6:$A$13,定数!$B$6:$B$13))</f>
        <v/>
      </c>
      <c r="T60" s="104"/>
      <c r="U60" s="105" t="str">
        <f t="shared" si="11"/>
        <v/>
      </c>
      <c r="V60" s="105"/>
      <c r="W60" t="str">
        <f t="shared" si="16"/>
        <v/>
      </c>
      <c r="X60" t="str">
        <f t="shared" si="2"/>
        <v/>
      </c>
      <c r="Y60" s="41" t="str">
        <f t="shared" si="7"/>
        <v/>
      </c>
      <c r="Z60" s="42" t="str">
        <f t="shared" si="8"/>
        <v/>
      </c>
      <c r="AA60" t="str">
        <f t="shared" si="3"/>
        <v/>
      </c>
      <c r="AB60" t="str">
        <f t="shared" si="4"/>
        <v/>
      </c>
    </row>
    <row r="61" spans="2:28" x14ac:dyDescent="0.2">
      <c r="B61" s="40">
        <v>53</v>
      </c>
      <c r="C61" s="100" t="str">
        <f t="shared" si="12"/>
        <v/>
      </c>
      <c r="D61" s="100"/>
      <c r="E61" s="40"/>
      <c r="F61" s="8"/>
      <c r="G61" s="40"/>
      <c r="H61" s="106"/>
      <c r="I61" s="106"/>
      <c r="J61" s="44"/>
      <c r="K61" s="56">
        <f t="shared" si="17"/>
        <v>0</v>
      </c>
      <c r="L61" s="102" t="e">
        <f t="shared" si="6"/>
        <v>#VALUE!</v>
      </c>
      <c r="M61" s="103"/>
      <c r="N61" s="6" t="e">
        <f>IF(K61="","",(L61/K61)/LOOKUP(RIGHT($D$2,3),[1]定数!$A$6:$A$13,[1]定数!$B$6:$B$13))</f>
        <v>#VALUE!</v>
      </c>
      <c r="O61" s="40"/>
      <c r="P61" s="8"/>
      <c r="Q61" s="101"/>
      <c r="R61" s="101"/>
      <c r="S61" s="104" t="str">
        <f>IF(Q61="","",U61*N61*LOOKUP(RIGHT($D$2,3),定数!$A$6:$A$13,定数!$B$6:$B$13))</f>
        <v/>
      </c>
      <c r="T61" s="104"/>
      <c r="U61" s="105" t="str">
        <f t="shared" si="11"/>
        <v/>
      </c>
      <c r="V61" s="105"/>
      <c r="W61" t="str">
        <f t="shared" si="16"/>
        <v/>
      </c>
      <c r="X61" t="str">
        <f t="shared" si="2"/>
        <v/>
      </c>
      <c r="Y61" s="41" t="str">
        <f t="shared" si="7"/>
        <v/>
      </c>
      <c r="Z61" s="42" t="str">
        <f t="shared" si="8"/>
        <v/>
      </c>
      <c r="AA61" t="str">
        <f t="shared" si="3"/>
        <v/>
      </c>
      <c r="AB61" t="str">
        <f t="shared" si="4"/>
        <v/>
      </c>
    </row>
    <row r="62" spans="2:28" x14ac:dyDescent="0.2">
      <c r="B62" s="40">
        <v>54</v>
      </c>
      <c r="C62" s="100" t="str">
        <f t="shared" si="12"/>
        <v/>
      </c>
      <c r="D62" s="100"/>
      <c r="E62" s="40"/>
      <c r="F62" s="8"/>
      <c r="G62" s="40"/>
      <c r="H62" s="106"/>
      <c r="I62" s="106"/>
      <c r="J62" s="44"/>
      <c r="K62" s="56">
        <f t="shared" si="17"/>
        <v>0</v>
      </c>
      <c r="L62" s="102" t="e">
        <f t="shared" si="6"/>
        <v>#VALUE!</v>
      </c>
      <c r="M62" s="103"/>
      <c r="N62" s="6" t="e">
        <f>IF(K62="","",(L62/K62)/LOOKUP(RIGHT($D$2,3),[1]定数!$A$6:$A$13,[1]定数!$B$6:$B$13))</f>
        <v>#VALUE!</v>
      </c>
      <c r="O62" s="40"/>
      <c r="P62" s="8"/>
      <c r="Q62" s="101"/>
      <c r="R62" s="101"/>
      <c r="S62" s="104" t="str">
        <f>IF(Q62="","",U62*N62*LOOKUP(RIGHT($D$2,3),定数!$A$6:$A$13,定数!$B$6:$B$13))</f>
        <v/>
      </c>
      <c r="T62" s="104"/>
      <c r="U62" s="105" t="str">
        <f t="shared" si="11"/>
        <v/>
      </c>
      <c r="V62" s="105"/>
      <c r="W62" t="str">
        <f t="shared" si="16"/>
        <v/>
      </c>
      <c r="X62" t="str">
        <f t="shared" si="2"/>
        <v/>
      </c>
      <c r="Y62" s="41" t="str">
        <f t="shared" si="7"/>
        <v/>
      </c>
      <c r="Z62" s="42" t="str">
        <f t="shared" si="8"/>
        <v/>
      </c>
      <c r="AA62" t="str">
        <f t="shared" si="3"/>
        <v/>
      </c>
      <c r="AB62" t="str">
        <f t="shared" si="4"/>
        <v/>
      </c>
    </row>
    <row r="63" spans="2:28" x14ac:dyDescent="0.2">
      <c r="B63" s="40">
        <v>55</v>
      </c>
      <c r="C63" s="100" t="str">
        <f t="shared" si="12"/>
        <v/>
      </c>
      <c r="D63" s="100"/>
      <c r="E63" s="40"/>
      <c r="F63" s="8"/>
      <c r="G63" s="40"/>
      <c r="H63" s="106"/>
      <c r="I63" s="106"/>
      <c r="J63" s="44"/>
      <c r="K63" s="56">
        <f t="shared" si="17"/>
        <v>0</v>
      </c>
      <c r="L63" s="102" t="e">
        <f t="shared" si="6"/>
        <v>#VALUE!</v>
      </c>
      <c r="M63" s="103"/>
      <c r="N63" s="6" t="e">
        <f>IF(K63="","",(L63/K63)/LOOKUP(RIGHT($D$2,3),[1]定数!$A$6:$A$13,[1]定数!$B$6:$B$13))</f>
        <v>#VALUE!</v>
      </c>
      <c r="O63" s="40"/>
      <c r="P63" s="8"/>
      <c r="Q63" s="101"/>
      <c r="R63" s="101"/>
      <c r="S63" s="104" t="str">
        <f>IF(Q63="","",U63*N63*LOOKUP(RIGHT($D$2,3),定数!$A$6:$A$13,定数!$B$6:$B$13))</f>
        <v/>
      </c>
      <c r="T63" s="104"/>
      <c r="U63" s="105" t="str">
        <f t="shared" si="11"/>
        <v/>
      </c>
      <c r="V63" s="105"/>
      <c r="W63" t="str">
        <f t="shared" si="16"/>
        <v/>
      </c>
      <c r="X63" t="str">
        <f t="shared" si="2"/>
        <v/>
      </c>
      <c r="Y63" s="41" t="str">
        <f t="shared" si="7"/>
        <v/>
      </c>
      <c r="Z63" s="42" t="str">
        <f t="shared" si="8"/>
        <v/>
      </c>
      <c r="AA63" t="str">
        <f t="shared" si="3"/>
        <v/>
      </c>
      <c r="AB63" t="str">
        <f t="shared" si="4"/>
        <v/>
      </c>
    </row>
    <row r="64" spans="2:28" x14ac:dyDescent="0.2">
      <c r="B64" s="40">
        <v>56</v>
      </c>
      <c r="C64" s="100" t="str">
        <f t="shared" si="12"/>
        <v/>
      </c>
      <c r="D64" s="100"/>
      <c r="E64" s="40"/>
      <c r="F64" s="8"/>
      <c r="G64" s="40"/>
      <c r="H64" s="106"/>
      <c r="I64" s="106"/>
      <c r="J64" s="44"/>
      <c r="K64" s="56">
        <f t="shared" si="17"/>
        <v>0</v>
      </c>
      <c r="L64" s="102" t="e">
        <f t="shared" si="6"/>
        <v>#VALUE!</v>
      </c>
      <c r="M64" s="103"/>
      <c r="N64" s="6" t="e">
        <f>IF(K64="","",(L64/K64)/LOOKUP(RIGHT($D$2,3),[1]定数!$A$6:$A$13,[1]定数!$B$6:$B$13))</f>
        <v>#VALUE!</v>
      </c>
      <c r="O64" s="40"/>
      <c r="P64" s="8"/>
      <c r="Q64" s="101"/>
      <c r="R64" s="101"/>
      <c r="S64" s="104" t="str">
        <f>IF(Q64="","",U64*N64*LOOKUP(RIGHT($D$2,3),定数!$A$6:$A$13,定数!$B$6:$B$13))</f>
        <v/>
      </c>
      <c r="T64" s="104"/>
      <c r="U64" s="105" t="str">
        <f t="shared" si="11"/>
        <v/>
      </c>
      <c r="V64" s="105"/>
      <c r="W64" t="str">
        <f t="shared" si="16"/>
        <v/>
      </c>
      <c r="X64" t="str">
        <f t="shared" si="2"/>
        <v/>
      </c>
      <c r="Y64" s="41" t="str">
        <f t="shared" si="7"/>
        <v/>
      </c>
      <c r="Z64" s="42" t="str">
        <f t="shared" si="8"/>
        <v/>
      </c>
      <c r="AA64" t="str">
        <f t="shared" si="3"/>
        <v/>
      </c>
      <c r="AB64" t="str">
        <f t="shared" si="4"/>
        <v/>
      </c>
    </row>
    <row r="65" spans="2:28" x14ac:dyDescent="0.2">
      <c r="B65" s="40">
        <v>57</v>
      </c>
      <c r="C65" s="100" t="str">
        <f t="shared" si="12"/>
        <v/>
      </c>
      <c r="D65" s="100"/>
      <c r="E65" s="40"/>
      <c r="F65" s="8"/>
      <c r="G65" s="40"/>
      <c r="H65" s="106"/>
      <c r="I65" s="106"/>
      <c r="J65" s="44"/>
      <c r="K65" s="56">
        <f t="shared" si="17"/>
        <v>0</v>
      </c>
      <c r="L65" s="102" t="e">
        <f t="shared" si="6"/>
        <v>#VALUE!</v>
      </c>
      <c r="M65" s="103"/>
      <c r="N65" s="6" t="e">
        <f>IF(K65="","",(L65/K65)/LOOKUP(RIGHT($D$2,3),[1]定数!$A$6:$A$13,[1]定数!$B$6:$B$13))</f>
        <v>#VALUE!</v>
      </c>
      <c r="O65" s="40"/>
      <c r="P65" s="8"/>
      <c r="Q65" s="101"/>
      <c r="R65" s="101"/>
      <c r="S65" s="104" t="str">
        <f>IF(Q65="","",U65*N65*LOOKUP(RIGHT($D$2,3),定数!$A$6:$A$13,定数!$B$6:$B$13))</f>
        <v/>
      </c>
      <c r="T65" s="104"/>
      <c r="U65" s="105" t="str">
        <f t="shared" si="11"/>
        <v/>
      </c>
      <c r="V65" s="105"/>
      <c r="W65" t="str">
        <f t="shared" si="16"/>
        <v/>
      </c>
      <c r="X65" t="str">
        <f t="shared" si="2"/>
        <v/>
      </c>
      <c r="Y65" s="41" t="str">
        <f t="shared" si="7"/>
        <v/>
      </c>
      <c r="Z65" s="42" t="str">
        <f t="shared" si="8"/>
        <v/>
      </c>
      <c r="AA65" t="str">
        <f t="shared" si="3"/>
        <v/>
      </c>
      <c r="AB65" t="str">
        <f t="shared" si="4"/>
        <v/>
      </c>
    </row>
    <row r="66" spans="2:28" x14ac:dyDescent="0.2">
      <c r="B66" s="40">
        <v>58</v>
      </c>
      <c r="C66" s="100" t="str">
        <f t="shared" si="12"/>
        <v/>
      </c>
      <c r="D66" s="100"/>
      <c r="E66" s="40"/>
      <c r="F66" s="8"/>
      <c r="G66" s="40"/>
      <c r="H66" s="106"/>
      <c r="I66" s="106"/>
      <c r="J66" s="44"/>
      <c r="K66" s="56">
        <f t="shared" si="17"/>
        <v>0</v>
      </c>
      <c r="L66" s="102" t="e">
        <f t="shared" si="6"/>
        <v>#VALUE!</v>
      </c>
      <c r="M66" s="103"/>
      <c r="N66" s="6" t="e">
        <f>IF(K66="","",(L66/K66)/LOOKUP(RIGHT($D$2,3),[1]定数!$A$6:$A$13,[1]定数!$B$6:$B$13))</f>
        <v>#VALUE!</v>
      </c>
      <c r="O66" s="40"/>
      <c r="P66" s="8"/>
      <c r="Q66" s="101"/>
      <c r="R66" s="101"/>
      <c r="S66" s="104" t="str">
        <f>IF(Q66="","",U66*N66*LOOKUP(RIGHT($D$2,3),定数!$A$6:$A$13,定数!$B$6:$B$13))</f>
        <v/>
      </c>
      <c r="T66" s="104"/>
      <c r="U66" s="105" t="str">
        <f t="shared" si="11"/>
        <v/>
      </c>
      <c r="V66" s="105"/>
      <c r="W66" t="str">
        <f t="shared" si="16"/>
        <v/>
      </c>
      <c r="X66" t="str">
        <f t="shared" si="2"/>
        <v/>
      </c>
      <c r="Y66" s="41" t="str">
        <f t="shared" si="7"/>
        <v/>
      </c>
      <c r="Z66" s="42" t="str">
        <f t="shared" si="8"/>
        <v/>
      </c>
      <c r="AA66" t="str">
        <f t="shared" si="3"/>
        <v/>
      </c>
      <c r="AB66" t="str">
        <f t="shared" si="4"/>
        <v/>
      </c>
    </row>
    <row r="67" spans="2:28" x14ac:dyDescent="0.2">
      <c r="B67" s="40">
        <v>59</v>
      </c>
      <c r="C67" s="100" t="str">
        <f t="shared" si="12"/>
        <v/>
      </c>
      <c r="D67" s="100"/>
      <c r="E67" s="40"/>
      <c r="F67" s="8"/>
      <c r="G67" s="40"/>
      <c r="H67" s="106"/>
      <c r="I67" s="106"/>
      <c r="J67" s="44"/>
      <c r="K67" s="56">
        <f t="shared" si="17"/>
        <v>0</v>
      </c>
      <c r="L67" s="102" t="e">
        <f t="shared" si="6"/>
        <v>#VALUE!</v>
      </c>
      <c r="M67" s="103"/>
      <c r="N67" s="6" t="e">
        <f>IF(K67="","",(L67/K67)/LOOKUP(RIGHT($D$2,3),[1]定数!$A$6:$A$13,[1]定数!$B$6:$B$13))</f>
        <v>#VALUE!</v>
      </c>
      <c r="O67" s="40"/>
      <c r="P67" s="8"/>
      <c r="Q67" s="101"/>
      <c r="R67" s="101"/>
      <c r="S67" s="104" t="str">
        <f>IF(Q67="","",U67*N67*LOOKUP(RIGHT($D$2,3),定数!$A$6:$A$13,定数!$B$6:$B$13))</f>
        <v/>
      </c>
      <c r="T67" s="104"/>
      <c r="U67" s="105" t="str">
        <f t="shared" si="11"/>
        <v/>
      </c>
      <c r="V67" s="105"/>
      <c r="W67" t="str">
        <f t="shared" si="16"/>
        <v/>
      </c>
      <c r="X67" t="str">
        <f t="shared" si="2"/>
        <v/>
      </c>
      <c r="Y67" s="41" t="str">
        <f t="shared" si="7"/>
        <v/>
      </c>
      <c r="Z67" s="42" t="str">
        <f t="shared" si="8"/>
        <v/>
      </c>
      <c r="AA67" t="str">
        <f t="shared" si="3"/>
        <v/>
      </c>
      <c r="AB67" t="str">
        <f t="shared" si="4"/>
        <v/>
      </c>
    </row>
    <row r="68" spans="2:28" x14ac:dyDescent="0.2">
      <c r="B68" s="40">
        <v>60</v>
      </c>
      <c r="C68" s="100" t="str">
        <f t="shared" si="12"/>
        <v/>
      </c>
      <c r="D68" s="100"/>
      <c r="E68" s="40"/>
      <c r="F68" s="8"/>
      <c r="G68" s="40"/>
      <c r="H68" s="106"/>
      <c r="I68" s="106"/>
      <c r="J68" s="44"/>
      <c r="K68" s="56">
        <f t="shared" si="17"/>
        <v>0</v>
      </c>
      <c r="L68" s="102" t="e">
        <f t="shared" si="6"/>
        <v>#VALUE!</v>
      </c>
      <c r="M68" s="103"/>
      <c r="N68" s="6" t="e">
        <f>IF(K68="","",(L68/K68)/LOOKUP(RIGHT($D$2,3),[1]定数!$A$6:$A$13,[1]定数!$B$6:$B$13))</f>
        <v>#VALUE!</v>
      </c>
      <c r="O68" s="40"/>
      <c r="P68" s="8"/>
      <c r="Q68" s="101"/>
      <c r="R68" s="101"/>
      <c r="S68" s="104" t="str">
        <f>IF(Q68="","",U68*N68*LOOKUP(RIGHT($D$2,3),定数!$A$6:$A$13,定数!$B$6:$B$13))</f>
        <v/>
      </c>
      <c r="T68" s="104"/>
      <c r="U68" s="105" t="str">
        <f t="shared" si="11"/>
        <v/>
      </c>
      <c r="V68" s="105"/>
      <c r="W68" t="str">
        <f t="shared" si="16"/>
        <v/>
      </c>
      <c r="X68" t="str">
        <f t="shared" si="2"/>
        <v/>
      </c>
      <c r="Y68" s="41" t="str">
        <f t="shared" si="7"/>
        <v/>
      </c>
      <c r="Z68" s="42" t="str">
        <f t="shared" si="8"/>
        <v/>
      </c>
      <c r="AA68" t="str">
        <f t="shared" si="3"/>
        <v/>
      </c>
      <c r="AB68" t="str">
        <f t="shared" si="4"/>
        <v/>
      </c>
    </row>
    <row r="69" spans="2:28" x14ac:dyDescent="0.2">
      <c r="B69" s="40">
        <v>61</v>
      </c>
      <c r="C69" s="100" t="str">
        <f t="shared" si="12"/>
        <v/>
      </c>
      <c r="D69" s="100"/>
      <c r="E69" s="40"/>
      <c r="F69" s="8"/>
      <c r="G69" s="40"/>
      <c r="H69" s="106"/>
      <c r="I69" s="106"/>
      <c r="J69" s="44"/>
      <c r="K69" s="56">
        <f t="shared" si="17"/>
        <v>0</v>
      </c>
      <c r="L69" s="102" t="e">
        <f t="shared" si="6"/>
        <v>#VALUE!</v>
      </c>
      <c r="M69" s="103"/>
      <c r="N69" s="6" t="e">
        <f>IF(K69="","",(L69/K69)/LOOKUP(RIGHT($D$2,3),[1]定数!$A$6:$A$13,[1]定数!$B$6:$B$13))</f>
        <v>#VALUE!</v>
      </c>
      <c r="O69" s="40"/>
      <c r="P69" s="8"/>
      <c r="Q69" s="101"/>
      <c r="R69" s="101"/>
      <c r="S69" s="104" t="str">
        <f>IF(Q69="","",U69*N69*LOOKUP(RIGHT($D$2,3),定数!$A$6:$A$13,定数!$B$6:$B$13))</f>
        <v/>
      </c>
      <c r="T69" s="104"/>
      <c r="U69" s="105" t="str">
        <f t="shared" si="11"/>
        <v/>
      </c>
      <c r="V69" s="105"/>
      <c r="W69" t="str">
        <f t="shared" si="16"/>
        <v/>
      </c>
      <c r="X69" t="str">
        <f t="shared" si="2"/>
        <v/>
      </c>
      <c r="Y69" s="41" t="str">
        <f t="shared" si="7"/>
        <v/>
      </c>
      <c r="Z69" s="42" t="str">
        <f t="shared" si="8"/>
        <v/>
      </c>
      <c r="AA69" t="str">
        <f t="shared" si="3"/>
        <v/>
      </c>
      <c r="AB69" t="str">
        <f t="shared" si="4"/>
        <v/>
      </c>
    </row>
    <row r="70" spans="2:28" x14ac:dyDescent="0.2">
      <c r="B70" s="40">
        <v>62</v>
      </c>
      <c r="C70" s="100" t="str">
        <f t="shared" si="12"/>
        <v/>
      </c>
      <c r="D70" s="100"/>
      <c r="E70" s="40"/>
      <c r="F70" s="8"/>
      <c r="G70" s="40"/>
      <c r="H70" s="106"/>
      <c r="I70" s="106"/>
      <c r="J70" s="44"/>
      <c r="K70" s="56">
        <f t="shared" si="17"/>
        <v>0</v>
      </c>
      <c r="L70" s="102" t="e">
        <f t="shared" si="6"/>
        <v>#VALUE!</v>
      </c>
      <c r="M70" s="103"/>
      <c r="N70" s="6" t="e">
        <f>IF(K70="","",(L70/K70)/LOOKUP(RIGHT($D$2,3),[1]定数!$A$6:$A$13,[1]定数!$B$6:$B$13))</f>
        <v>#VALUE!</v>
      </c>
      <c r="O70" s="40"/>
      <c r="P70" s="8"/>
      <c r="Q70" s="101"/>
      <c r="R70" s="101"/>
      <c r="S70" s="104" t="str">
        <f>IF(Q70="","",U70*N70*LOOKUP(RIGHT($D$2,3),定数!$A$6:$A$13,定数!$B$6:$B$13))</f>
        <v/>
      </c>
      <c r="T70" s="104"/>
      <c r="U70" s="105" t="str">
        <f t="shared" si="11"/>
        <v/>
      </c>
      <c r="V70" s="105"/>
      <c r="W70" t="str">
        <f t="shared" si="16"/>
        <v/>
      </c>
      <c r="X70" t="str">
        <f t="shared" si="2"/>
        <v/>
      </c>
      <c r="Y70" s="41" t="str">
        <f t="shared" si="7"/>
        <v/>
      </c>
      <c r="Z70" s="42" t="str">
        <f t="shared" si="8"/>
        <v/>
      </c>
      <c r="AA70" t="str">
        <f t="shared" si="3"/>
        <v/>
      </c>
      <c r="AB70" t="str">
        <f t="shared" si="4"/>
        <v/>
      </c>
    </row>
    <row r="71" spans="2:28" x14ac:dyDescent="0.2">
      <c r="B71" s="40">
        <v>63</v>
      </c>
      <c r="C71" s="100" t="str">
        <f t="shared" si="12"/>
        <v/>
      </c>
      <c r="D71" s="100"/>
      <c r="E71" s="40"/>
      <c r="F71" s="8"/>
      <c r="G71" s="40"/>
      <c r="H71" s="106"/>
      <c r="I71" s="106"/>
      <c r="J71" s="44"/>
      <c r="K71" s="56">
        <f t="shared" si="17"/>
        <v>0</v>
      </c>
      <c r="L71" s="102" t="e">
        <f t="shared" si="6"/>
        <v>#VALUE!</v>
      </c>
      <c r="M71" s="103"/>
      <c r="N71" s="6" t="e">
        <f>IF(K71="","",(L71/K71)/LOOKUP(RIGHT($D$2,3),[1]定数!$A$6:$A$13,[1]定数!$B$6:$B$13))</f>
        <v>#VALUE!</v>
      </c>
      <c r="O71" s="40"/>
      <c r="P71" s="8"/>
      <c r="Q71" s="101"/>
      <c r="R71" s="101"/>
      <c r="S71" s="104" t="str">
        <f>IF(Q71="","",U71*N71*LOOKUP(RIGHT($D$2,3),定数!$A$6:$A$13,定数!$B$6:$B$13))</f>
        <v/>
      </c>
      <c r="T71" s="104"/>
      <c r="U71" s="105" t="str">
        <f t="shared" si="11"/>
        <v/>
      </c>
      <c r="V71" s="105"/>
      <c r="W71" t="str">
        <f t="shared" si="16"/>
        <v/>
      </c>
      <c r="X71" t="str">
        <f t="shared" si="2"/>
        <v/>
      </c>
      <c r="Y71" s="41" t="str">
        <f t="shared" si="7"/>
        <v/>
      </c>
      <c r="Z71" s="42" t="str">
        <f t="shared" si="8"/>
        <v/>
      </c>
      <c r="AA71" t="str">
        <f t="shared" si="3"/>
        <v/>
      </c>
      <c r="AB71" t="str">
        <f t="shared" si="4"/>
        <v/>
      </c>
    </row>
    <row r="72" spans="2:28" x14ac:dyDescent="0.2">
      <c r="B72" s="40">
        <v>64</v>
      </c>
      <c r="C72" s="100" t="str">
        <f t="shared" si="12"/>
        <v/>
      </c>
      <c r="D72" s="100"/>
      <c r="E72" s="40"/>
      <c r="F72" s="8"/>
      <c r="G72" s="40"/>
      <c r="H72" s="106"/>
      <c r="I72" s="106"/>
      <c r="J72" s="44"/>
      <c r="K72" s="56">
        <f t="shared" si="17"/>
        <v>0</v>
      </c>
      <c r="L72" s="102" t="e">
        <f t="shared" si="6"/>
        <v>#VALUE!</v>
      </c>
      <c r="M72" s="103"/>
      <c r="N72" s="6" t="e">
        <f>IF(K72="","",(L72/K72)/LOOKUP(RIGHT($D$2,3),[1]定数!$A$6:$A$13,[1]定数!$B$6:$B$13))</f>
        <v>#VALUE!</v>
      </c>
      <c r="O72" s="40"/>
      <c r="P72" s="8"/>
      <c r="Q72" s="101"/>
      <c r="R72" s="101"/>
      <c r="S72" s="104" t="str">
        <f>IF(Q72="","",U72*N72*LOOKUP(RIGHT($D$2,3),定数!$A$6:$A$13,定数!$B$6:$B$13))</f>
        <v/>
      </c>
      <c r="T72" s="104"/>
      <c r="U72" s="105" t="str">
        <f t="shared" si="11"/>
        <v/>
      </c>
      <c r="V72" s="105"/>
      <c r="W72" t="str">
        <f t="shared" si="16"/>
        <v/>
      </c>
      <c r="X72" t="str">
        <f t="shared" si="2"/>
        <v/>
      </c>
      <c r="Y72" s="41" t="str">
        <f t="shared" si="7"/>
        <v/>
      </c>
      <c r="Z72" s="42" t="str">
        <f t="shared" si="8"/>
        <v/>
      </c>
      <c r="AA72" t="str">
        <f t="shared" si="3"/>
        <v/>
      </c>
      <c r="AB72" t="str">
        <f t="shared" si="4"/>
        <v/>
      </c>
    </row>
    <row r="73" spans="2:28" x14ac:dyDescent="0.2">
      <c r="B73" s="40">
        <v>65</v>
      </c>
      <c r="C73" s="100" t="str">
        <f t="shared" si="12"/>
        <v/>
      </c>
      <c r="D73" s="100"/>
      <c r="E73" s="40"/>
      <c r="F73" s="8"/>
      <c r="G73" s="40"/>
      <c r="H73" s="106"/>
      <c r="I73" s="106"/>
      <c r="J73" s="44"/>
      <c r="K73" s="56">
        <f t="shared" si="17"/>
        <v>0</v>
      </c>
      <c r="L73" s="102" t="e">
        <f t="shared" si="6"/>
        <v>#VALUE!</v>
      </c>
      <c r="M73" s="103"/>
      <c r="N73" s="6" t="e">
        <f>IF(K73="","",(L73/K73)/LOOKUP(RIGHT($D$2,3),[1]定数!$A$6:$A$13,[1]定数!$B$6:$B$13))</f>
        <v>#VALUE!</v>
      </c>
      <c r="O73" s="40"/>
      <c r="P73" s="8"/>
      <c r="Q73" s="101"/>
      <c r="R73" s="101"/>
      <c r="S73" s="104" t="str">
        <f>IF(Q73="","",U73*N73*LOOKUP(RIGHT($D$2,3),定数!$A$6:$A$13,定数!$B$6:$B$13))</f>
        <v/>
      </c>
      <c r="T73" s="104"/>
      <c r="U73" s="105" t="str">
        <f t="shared" si="11"/>
        <v/>
      </c>
      <c r="V73" s="105"/>
      <c r="W73" t="str">
        <f t="shared" si="16"/>
        <v/>
      </c>
      <c r="X73" t="str">
        <f t="shared" si="2"/>
        <v/>
      </c>
      <c r="Y73" s="41" t="str">
        <f t="shared" si="7"/>
        <v/>
      </c>
      <c r="Z73" s="42" t="str">
        <f t="shared" si="8"/>
        <v/>
      </c>
      <c r="AA73" t="str">
        <f t="shared" si="3"/>
        <v/>
      </c>
      <c r="AB73" t="str">
        <f t="shared" si="4"/>
        <v/>
      </c>
    </row>
    <row r="74" spans="2:28" x14ac:dyDescent="0.2">
      <c r="B74" s="40">
        <v>66</v>
      </c>
      <c r="C74" s="100" t="str">
        <f t="shared" ref="C74:C108" si="18">IF(S73="","",C73+S73)</f>
        <v/>
      </c>
      <c r="D74" s="100"/>
      <c r="E74" s="40"/>
      <c r="F74" s="8"/>
      <c r="G74" s="40"/>
      <c r="H74" s="106"/>
      <c r="I74" s="106"/>
      <c r="J74" s="44"/>
      <c r="K74" s="56">
        <f t="shared" si="17"/>
        <v>0</v>
      </c>
      <c r="L74" s="102" t="e">
        <f t="shared" si="6"/>
        <v>#VALUE!</v>
      </c>
      <c r="M74" s="103"/>
      <c r="N74" s="6" t="e">
        <f>IF(K74="","",(L74/K74)/LOOKUP(RIGHT($D$2,3),[1]定数!$A$6:$A$13,[1]定数!$B$6:$B$13))</f>
        <v>#VALUE!</v>
      </c>
      <c r="O74" s="40"/>
      <c r="P74" s="8"/>
      <c r="Q74" s="101"/>
      <c r="R74" s="101"/>
      <c r="S74" s="104" t="str">
        <f>IF(Q74="","",U74*N74*LOOKUP(RIGHT($D$2,3),定数!$A$6:$A$13,定数!$B$6:$B$13))</f>
        <v/>
      </c>
      <c r="T74" s="104"/>
      <c r="U74" s="105" t="str">
        <f t="shared" si="11"/>
        <v/>
      </c>
      <c r="V74" s="105"/>
      <c r="W74" t="str">
        <f t="shared" si="16"/>
        <v/>
      </c>
      <c r="X74" t="str">
        <f t="shared" si="16"/>
        <v/>
      </c>
      <c r="Y74" s="41" t="str">
        <f t="shared" si="7"/>
        <v/>
      </c>
      <c r="Z74" s="42" t="str">
        <f t="shared" si="8"/>
        <v/>
      </c>
      <c r="AA74" t="str">
        <f t="shared" ref="AA74:AA108" si="19">IF(S74&gt;0,S74,"")</f>
        <v/>
      </c>
      <c r="AB74" t="str">
        <f t="shared" ref="AB74:AB108" si="20">IF(S74&lt;0,S74,"")</f>
        <v/>
      </c>
    </row>
    <row r="75" spans="2:28" x14ac:dyDescent="0.2">
      <c r="B75" s="40">
        <v>67</v>
      </c>
      <c r="C75" s="100" t="str">
        <f t="shared" si="18"/>
        <v/>
      </c>
      <c r="D75" s="100"/>
      <c r="E75" s="40"/>
      <c r="F75" s="8"/>
      <c r="G75" s="40"/>
      <c r="H75" s="106"/>
      <c r="I75" s="106"/>
      <c r="J75" s="44"/>
      <c r="K75" s="56">
        <f t="shared" si="17"/>
        <v>0</v>
      </c>
      <c r="L75" s="102" t="e">
        <f t="shared" ref="L75:L108" si="21">IF(K75="","",C75*0.03)</f>
        <v>#VALUE!</v>
      </c>
      <c r="M75" s="103"/>
      <c r="N75" s="6" t="e">
        <f>IF(K75="","",(L75/K75)/LOOKUP(RIGHT($D$2,3),[1]定数!$A$6:$A$13,[1]定数!$B$6:$B$13))</f>
        <v>#VALUE!</v>
      </c>
      <c r="O75" s="40"/>
      <c r="P75" s="8"/>
      <c r="Q75" s="101"/>
      <c r="R75" s="101"/>
      <c r="S75" s="104" t="str">
        <f>IF(Q75="","",U75*N75*LOOKUP(RIGHT($D$2,3),定数!$A$6:$A$13,定数!$B$6:$B$13))</f>
        <v/>
      </c>
      <c r="T75" s="104"/>
      <c r="U75" s="105" t="str">
        <f t="shared" si="11"/>
        <v/>
      </c>
      <c r="V75" s="105"/>
      <c r="W75" t="str">
        <f t="shared" ref="W75:X90" si="22">IF(T75&lt;&gt;"",IF(T75&lt;0,1+W74,0),"")</f>
        <v/>
      </c>
      <c r="X75" t="str">
        <f t="shared" si="22"/>
        <v/>
      </c>
      <c r="Y75" s="41" t="str">
        <f t="shared" si="7"/>
        <v/>
      </c>
      <c r="Z75" s="42" t="str">
        <f t="shared" si="8"/>
        <v/>
      </c>
      <c r="AA75" t="str">
        <f t="shared" si="19"/>
        <v/>
      </c>
      <c r="AB75" t="str">
        <f t="shared" si="20"/>
        <v/>
      </c>
    </row>
    <row r="76" spans="2:28" x14ac:dyDescent="0.2">
      <c r="B76" s="40">
        <v>68</v>
      </c>
      <c r="C76" s="100" t="str">
        <f t="shared" si="18"/>
        <v/>
      </c>
      <c r="D76" s="100"/>
      <c r="E76" s="40"/>
      <c r="F76" s="8"/>
      <c r="G76" s="40"/>
      <c r="H76" s="106"/>
      <c r="I76" s="106"/>
      <c r="J76" s="44"/>
      <c r="K76" s="56">
        <f t="shared" si="17"/>
        <v>0</v>
      </c>
      <c r="L76" s="102" t="e">
        <f t="shared" si="21"/>
        <v>#VALUE!</v>
      </c>
      <c r="M76" s="103"/>
      <c r="N76" s="6" t="e">
        <f>IF(K76="","",(L76/K76)/LOOKUP(RIGHT($D$2,3),[1]定数!$A$6:$A$13,[1]定数!$B$6:$B$13))</f>
        <v>#VALUE!</v>
      </c>
      <c r="O76" s="40"/>
      <c r="P76" s="8"/>
      <c r="Q76" s="101"/>
      <c r="R76" s="101"/>
      <c r="S76" s="104" t="str">
        <f>IF(Q76="","",U76*N76*LOOKUP(RIGHT($D$2,3),定数!$A$6:$A$13,定数!$B$6:$B$13))</f>
        <v/>
      </c>
      <c r="T76" s="104"/>
      <c r="U76" s="105" t="str">
        <f t="shared" ref="U76:U108" si="23">IF(Q76="","",IF(G76="買",(Q76-H76),(H76-Q76))*IF(RIGHT($D$2,3)="JPY",100,10000))</f>
        <v/>
      </c>
      <c r="V76" s="105"/>
      <c r="W76" t="str">
        <f t="shared" si="22"/>
        <v/>
      </c>
      <c r="X76" t="str">
        <f t="shared" si="22"/>
        <v/>
      </c>
      <c r="Y76" s="41" t="str">
        <f t="shared" ref="Y76:Y108" si="24">IF(C76&lt;&gt;"",MAX(Y75,C76),"")</f>
        <v/>
      </c>
      <c r="Z76" s="42" t="str">
        <f t="shared" ref="Z76:Z108" si="25">IF(Y76&lt;&gt;"",1-(C76/Y76),"")</f>
        <v/>
      </c>
      <c r="AA76" t="str">
        <f t="shared" si="19"/>
        <v/>
      </c>
      <c r="AB76" t="str">
        <f t="shared" si="20"/>
        <v/>
      </c>
    </row>
    <row r="77" spans="2:28" x14ac:dyDescent="0.2">
      <c r="B77" s="40">
        <v>69</v>
      </c>
      <c r="C77" s="100" t="str">
        <f t="shared" si="18"/>
        <v/>
      </c>
      <c r="D77" s="100"/>
      <c r="E77" s="40"/>
      <c r="F77" s="8"/>
      <c r="G77" s="40"/>
      <c r="H77" s="106"/>
      <c r="I77" s="106"/>
      <c r="J77" s="44"/>
      <c r="K77" s="56">
        <f t="shared" si="17"/>
        <v>0</v>
      </c>
      <c r="L77" s="102" t="e">
        <f t="shared" si="21"/>
        <v>#VALUE!</v>
      </c>
      <c r="M77" s="103"/>
      <c r="N77" s="6" t="e">
        <f>IF(K77="","",(L77/K77)/LOOKUP(RIGHT($D$2,3),[1]定数!$A$6:$A$13,[1]定数!$B$6:$B$13))</f>
        <v>#VALUE!</v>
      </c>
      <c r="O77" s="40"/>
      <c r="P77" s="8"/>
      <c r="Q77" s="101"/>
      <c r="R77" s="101"/>
      <c r="S77" s="104" t="str">
        <f>IF(Q77="","",U77*N77*LOOKUP(RIGHT($D$2,3),定数!$A$6:$A$13,定数!$B$6:$B$13))</f>
        <v/>
      </c>
      <c r="T77" s="104"/>
      <c r="U77" s="105" t="str">
        <f t="shared" si="23"/>
        <v/>
      </c>
      <c r="V77" s="105"/>
      <c r="W77" t="str">
        <f t="shared" si="22"/>
        <v/>
      </c>
      <c r="X77" t="str">
        <f t="shared" si="22"/>
        <v/>
      </c>
      <c r="Y77" s="41" t="str">
        <f t="shared" si="24"/>
        <v/>
      </c>
      <c r="Z77" s="42" t="str">
        <f t="shared" si="25"/>
        <v/>
      </c>
      <c r="AA77" t="str">
        <f t="shared" si="19"/>
        <v/>
      </c>
      <c r="AB77" t="str">
        <f t="shared" si="20"/>
        <v/>
      </c>
    </row>
    <row r="78" spans="2:28" x14ac:dyDescent="0.2">
      <c r="B78" s="40">
        <v>70</v>
      </c>
      <c r="C78" s="100" t="str">
        <f t="shared" si="18"/>
        <v/>
      </c>
      <c r="D78" s="100"/>
      <c r="E78" s="40"/>
      <c r="F78" s="8"/>
      <c r="G78" s="40"/>
      <c r="H78" s="106"/>
      <c r="I78" s="106"/>
      <c r="J78" s="44"/>
      <c r="K78" s="56">
        <f t="shared" si="17"/>
        <v>0</v>
      </c>
      <c r="L78" s="102" t="e">
        <f t="shared" si="21"/>
        <v>#VALUE!</v>
      </c>
      <c r="M78" s="103"/>
      <c r="N78" s="6" t="e">
        <f>IF(K78="","",(L78/K78)/LOOKUP(RIGHT($D$2,3),[1]定数!$A$6:$A$13,[1]定数!$B$6:$B$13))</f>
        <v>#VALUE!</v>
      </c>
      <c r="O78" s="40"/>
      <c r="P78" s="8"/>
      <c r="Q78" s="101"/>
      <c r="R78" s="101"/>
      <c r="S78" s="104" t="str">
        <f>IF(Q78="","",U78*N78*LOOKUP(RIGHT($D$2,3),定数!$A$6:$A$13,定数!$B$6:$B$13))</f>
        <v/>
      </c>
      <c r="T78" s="104"/>
      <c r="U78" s="105" t="str">
        <f t="shared" si="23"/>
        <v/>
      </c>
      <c r="V78" s="105"/>
      <c r="W78" t="str">
        <f t="shared" si="22"/>
        <v/>
      </c>
      <c r="X78" t="str">
        <f t="shared" si="22"/>
        <v/>
      </c>
      <c r="Y78" s="41" t="str">
        <f t="shared" si="24"/>
        <v/>
      </c>
      <c r="Z78" s="42" t="str">
        <f t="shared" si="25"/>
        <v/>
      </c>
      <c r="AA78" t="str">
        <f t="shared" si="19"/>
        <v/>
      </c>
      <c r="AB78" t="str">
        <f t="shared" si="20"/>
        <v/>
      </c>
    </row>
    <row r="79" spans="2:28" x14ac:dyDescent="0.2">
      <c r="B79" s="40">
        <v>71</v>
      </c>
      <c r="C79" s="100" t="str">
        <f t="shared" si="18"/>
        <v/>
      </c>
      <c r="D79" s="100"/>
      <c r="E79" s="40"/>
      <c r="F79" s="8"/>
      <c r="G79" s="40"/>
      <c r="H79" s="106"/>
      <c r="I79" s="106"/>
      <c r="J79" s="44"/>
      <c r="K79" s="56">
        <f t="shared" si="17"/>
        <v>0</v>
      </c>
      <c r="L79" s="102" t="e">
        <f t="shared" si="21"/>
        <v>#VALUE!</v>
      </c>
      <c r="M79" s="103"/>
      <c r="N79" s="6" t="e">
        <f>IF(K79="","",(L79/K79)/LOOKUP(RIGHT($D$2,3),[1]定数!$A$6:$A$13,[1]定数!$B$6:$B$13))</f>
        <v>#VALUE!</v>
      </c>
      <c r="O79" s="40"/>
      <c r="P79" s="8"/>
      <c r="Q79" s="101"/>
      <c r="R79" s="101"/>
      <c r="S79" s="104" t="str">
        <f>IF(Q79="","",U79*N79*LOOKUP(RIGHT($D$2,3),定数!$A$6:$A$13,定数!$B$6:$B$13))</f>
        <v/>
      </c>
      <c r="T79" s="104"/>
      <c r="U79" s="105" t="str">
        <f t="shared" si="23"/>
        <v/>
      </c>
      <c r="V79" s="105"/>
      <c r="W79" t="str">
        <f t="shared" si="22"/>
        <v/>
      </c>
      <c r="X79" t="str">
        <f t="shared" si="22"/>
        <v/>
      </c>
      <c r="Y79" s="41" t="str">
        <f t="shared" si="24"/>
        <v/>
      </c>
      <c r="Z79" s="42" t="str">
        <f t="shared" si="25"/>
        <v/>
      </c>
      <c r="AA79" t="str">
        <f t="shared" si="19"/>
        <v/>
      </c>
      <c r="AB79" t="str">
        <f t="shared" si="20"/>
        <v/>
      </c>
    </row>
    <row r="80" spans="2:28" x14ac:dyDescent="0.2">
      <c r="B80" s="40">
        <v>72</v>
      </c>
      <c r="C80" s="100" t="str">
        <f t="shared" si="18"/>
        <v/>
      </c>
      <c r="D80" s="100"/>
      <c r="E80" s="40"/>
      <c r="F80" s="8"/>
      <c r="G80" s="40"/>
      <c r="H80" s="106"/>
      <c r="I80" s="106"/>
      <c r="J80" s="44"/>
      <c r="K80" s="56">
        <f t="shared" ref="K80:K108" si="26">(H80-J80)*10000</f>
        <v>0</v>
      </c>
      <c r="L80" s="102" t="e">
        <f t="shared" si="21"/>
        <v>#VALUE!</v>
      </c>
      <c r="M80" s="103"/>
      <c r="N80" s="6" t="e">
        <f>IF(K80="","",(L80/K80)/LOOKUP(RIGHT($D$2,3),[1]定数!$A$6:$A$13,[1]定数!$B$6:$B$13))</f>
        <v>#VALUE!</v>
      </c>
      <c r="O80" s="40"/>
      <c r="P80" s="8"/>
      <c r="Q80" s="101"/>
      <c r="R80" s="101"/>
      <c r="S80" s="104" t="str">
        <f>IF(Q80="","",U80*N80*LOOKUP(RIGHT($D$2,3),定数!$A$6:$A$13,定数!$B$6:$B$13))</f>
        <v/>
      </c>
      <c r="T80" s="104"/>
      <c r="U80" s="105" t="str">
        <f t="shared" si="23"/>
        <v/>
      </c>
      <c r="V80" s="105"/>
      <c r="W80" t="str">
        <f t="shared" si="22"/>
        <v/>
      </c>
      <c r="X80" t="str">
        <f t="shared" si="22"/>
        <v/>
      </c>
      <c r="Y80" s="41" t="str">
        <f t="shared" si="24"/>
        <v/>
      </c>
      <c r="Z80" s="42" t="str">
        <f t="shared" si="25"/>
        <v/>
      </c>
      <c r="AA80" t="str">
        <f t="shared" si="19"/>
        <v/>
      </c>
      <c r="AB80" t="str">
        <f t="shared" si="20"/>
        <v/>
      </c>
    </row>
    <row r="81" spans="2:28" x14ac:dyDescent="0.2">
      <c r="B81" s="40">
        <v>73</v>
      </c>
      <c r="C81" s="100" t="str">
        <f t="shared" si="18"/>
        <v/>
      </c>
      <c r="D81" s="100"/>
      <c r="E81" s="40"/>
      <c r="F81" s="8"/>
      <c r="G81" s="40"/>
      <c r="H81" s="106"/>
      <c r="I81" s="106"/>
      <c r="J81" s="44"/>
      <c r="K81" s="56">
        <f t="shared" si="26"/>
        <v>0</v>
      </c>
      <c r="L81" s="102" t="e">
        <f t="shared" si="21"/>
        <v>#VALUE!</v>
      </c>
      <c r="M81" s="103"/>
      <c r="N81" s="6" t="e">
        <f>IF(K81="","",(L81/K81)/LOOKUP(RIGHT($D$2,3),[1]定数!$A$6:$A$13,[1]定数!$B$6:$B$13))</f>
        <v>#VALUE!</v>
      </c>
      <c r="O81" s="40"/>
      <c r="P81" s="8"/>
      <c r="Q81" s="101"/>
      <c r="R81" s="101"/>
      <c r="S81" s="104" t="str">
        <f>IF(Q81="","",U81*N81*LOOKUP(RIGHT($D$2,3),定数!$A$6:$A$13,定数!$B$6:$B$13))</f>
        <v/>
      </c>
      <c r="T81" s="104"/>
      <c r="U81" s="105" t="str">
        <f t="shared" si="23"/>
        <v/>
      </c>
      <c r="V81" s="105"/>
      <c r="W81" t="str">
        <f t="shared" si="22"/>
        <v/>
      </c>
      <c r="X81" t="str">
        <f t="shared" si="22"/>
        <v/>
      </c>
      <c r="Y81" s="41" t="str">
        <f t="shared" si="24"/>
        <v/>
      </c>
      <c r="Z81" s="42" t="str">
        <f t="shared" si="25"/>
        <v/>
      </c>
      <c r="AA81" t="str">
        <f t="shared" si="19"/>
        <v/>
      </c>
      <c r="AB81" t="str">
        <f t="shared" si="20"/>
        <v/>
      </c>
    </row>
    <row r="82" spans="2:28" x14ac:dyDescent="0.2">
      <c r="B82" s="40">
        <v>74</v>
      </c>
      <c r="C82" s="100" t="str">
        <f t="shared" si="18"/>
        <v/>
      </c>
      <c r="D82" s="100"/>
      <c r="E82" s="40"/>
      <c r="F82" s="8"/>
      <c r="G82" s="40"/>
      <c r="H82" s="106"/>
      <c r="I82" s="106"/>
      <c r="J82" s="44"/>
      <c r="K82" s="56">
        <f t="shared" si="26"/>
        <v>0</v>
      </c>
      <c r="L82" s="102" t="e">
        <f t="shared" si="21"/>
        <v>#VALUE!</v>
      </c>
      <c r="M82" s="103"/>
      <c r="N82" s="6" t="e">
        <f>IF(K82="","",(L82/K82)/LOOKUP(RIGHT($D$2,3),[1]定数!$A$6:$A$13,[1]定数!$B$6:$B$13))</f>
        <v>#VALUE!</v>
      </c>
      <c r="O82" s="40"/>
      <c r="P82" s="8"/>
      <c r="Q82" s="101"/>
      <c r="R82" s="101"/>
      <c r="S82" s="104" t="str">
        <f>IF(Q82="","",U82*N82*LOOKUP(RIGHT($D$2,3),定数!$A$6:$A$13,定数!$B$6:$B$13))</f>
        <v/>
      </c>
      <c r="T82" s="104"/>
      <c r="U82" s="105" t="str">
        <f t="shared" si="23"/>
        <v/>
      </c>
      <c r="V82" s="105"/>
      <c r="W82" t="str">
        <f t="shared" si="22"/>
        <v/>
      </c>
      <c r="X82" t="str">
        <f t="shared" si="22"/>
        <v/>
      </c>
      <c r="Y82" s="41" t="str">
        <f t="shared" si="24"/>
        <v/>
      </c>
      <c r="Z82" s="42" t="str">
        <f t="shared" si="25"/>
        <v/>
      </c>
      <c r="AA82" t="str">
        <f t="shared" si="19"/>
        <v/>
      </c>
      <c r="AB82" t="str">
        <f t="shared" si="20"/>
        <v/>
      </c>
    </row>
    <row r="83" spans="2:28" x14ac:dyDescent="0.2">
      <c r="B83" s="40">
        <v>75</v>
      </c>
      <c r="C83" s="100" t="str">
        <f t="shared" si="18"/>
        <v/>
      </c>
      <c r="D83" s="100"/>
      <c r="E83" s="40"/>
      <c r="F83" s="8"/>
      <c r="G83" s="40"/>
      <c r="H83" s="106"/>
      <c r="I83" s="106"/>
      <c r="J83" s="44"/>
      <c r="K83" s="56">
        <f t="shared" si="26"/>
        <v>0</v>
      </c>
      <c r="L83" s="102" t="e">
        <f t="shared" si="21"/>
        <v>#VALUE!</v>
      </c>
      <c r="M83" s="103"/>
      <c r="N83" s="6" t="e">
        <f>IF(K83="","",(L83/K83)/LOOKUP(RIGHT($D$2,3),[1]定数!$A$6:$A$13,[1]定数!$B$6:$B$13))</f>
        <v>#VALUE!</v>
      </c>
      <c r="O83" s="40"/>
      <c r="P83" s="8"/>
      <c r="Q83" s="101"/>
      <c r="R83" s="101"/>
      <c r="S83" s="104" t="str">
        <f>IF(Q83="","",U83*N83*LOOKUP(RIGHT($D$2,3),定数!$A$6:$A$13,定数!$B$6:$B$13))</f>
        <v/>
      </c>
      <c r="T83" s="104"/>
      <c r="U83" s="105" t="str">
        <f t="shared" si="23"/>
        <v/>
      </c>
      <c r="V83" s="105"/>
      <c r="W83" t="str">
        <f t="shared" si="22"/>
        <v/>
      </c>
      <c r="X83" t="str">
        <f t="shared" si="22"/>
        <v/>
      </c>
      <c r="Y83" s="41" t="str">
        <f t="shared" si="24"/>
        <v/>
      </c>
      <c r="Z83" s="42" t="str">
        <f t="shared" si="25"/>
        <v/>
      </c>
      <c r="AA83" t="str">
        <f t="shared" si="19"/>
        <v/>
      </c>
      <c r="AB83" t="str">
        <f t="shared" si="20"/>
        <v/>
      </c>
    </row>
    <row r="84" spans="2:28" x14ac:dyDescent="0.2">
      <c r="B84" s="40">
        <v>76</v>
      </c>
      <c r="C84" s="100" t="str">
        <f t="shared" si="18"/>
        <v/>
      </c>
      <c r="D84" s="100"/>
      <c r="E84" s="40"/>
      <c r="F84" s="8"/>
      <c r="G84" s="40"/>
      <c r="H84" s="106"/>
      <c r="I84" s="106"/>
      <c r="J84" s="44"/>
      <c r="K84" s="56">
        <f t="shared" si="26"/>
        <v>0</v>
      </c>
      <c r="L84" s="102" t="e">
        <f t="shared" si="21"/>
        <v>#VALUE!</v>
      </c>
      <c r="M84" s="103"/>
      <c r="N84" s="6" t="e">
        <f>IF(K84="","",(L84/K84)/LOOKUP(RIGHT($D$2,3),[1]定数!$A$6:$A$13,[1]定数!$B$6:$B$13))</f>
        <v>#VALUE!</v>
      </c>
      <c r="O84" s="40"/>
      <c r="P84" s="8"/>
      <c r="Q84" s="101"/>
      <c r="R84" s="101"/>
      <c r="S84" s="104" t="str">
        <f>IF(Q84="","",U84*N84*LOOKUP(RIGHT($D$2,3),定数!$A$6:$A$13,定数!$B$6:$B$13))</f>
        <v/>
      </c>
      <c r="T84" s="104"/>
      <c r="U84" s="105" t="str">
        <f t="shared" si="23"/>
        <v/>
      </c>
      <c r="V84" s="105"/>
      <c r="W84" t="str">
        <f t="shared" si="22"/>
        <v/>
      </c>
      <c r="X84" t="str">
        <f t="shared" si="22"/>
        <v/>
      </c>
      <c r="Y84" s="41" t="str">
        <f t="shared" si="24"/>
        <v/>
      </c>
      <c r="Z84" s="42" t="str">
        <f t="shared" si="25"/>
        <v/>
      </c>
      <c r="AA84" t="str">
        <f t="shared" si="19"/>
        <v/>
      </c>
      <c r="AB84" t="str">
        <f t="shared" si="20"/>
        <v/>
      </c>
    </row>
    <row r="85" spans="2:28" x14ac:dyDescent="0.2">
      <c r="B85" s="40">
        <v>77</v>
      </c>
      <c r="C85" s="100" t="str">
        <f t="shared" si="18"/>
        <v/>
      </c>
      <c r="D85" s="100"/>
      <c r="E85" s="40"/>
      <c r="F85" s="8"/>
      <c r="G85" s="40"/>
      <c r="H85" s="106"/>
      <c r="I85" s="106"/>
      <c r="J85" s="44"/>
      <c r="K85" s="56">
        <f t="shared" si="26"/>
        <v>0</v>
      </c>
      <c r="L85" s="102" t="e">
        <f t="shared" si="21"/>
        <v>#VALUE!</v>
      </c>
      <c r="M85" s="103"/>
      <c r="N85" s="6" t="e">
        <f>IF(K85="","",(L85/K85)/LOOKUP(RIGHT($D$2,3),[1]定数!$A$6:$A$13,[1]定数!$B$6:$B$13))</f>
        <v>#VALUE!</v>
      </c>
      <c r="O85" s="40"/>
      <c r="P85" s="8"/>
      <c r="Q85" s="101"/>
      <c r="R85" s="101"/>
      <c r="S85" s="104" t="str">
        <f>IF(Q85="","",U85*N85*LOOKUP(RIGHT($D$2,3),定数!$A$6:$A$13,定数!$B$6:$B$13))</f>
        <v/>
      </c>
      <c r="T85" s="104"/>
      <c r="U85" s="105" t="str">
        <f t="shared" si="23"/>
        <v/>
      </c>
      <c r="V85" s="105"/>
      <c r="W85" t="str">
        <f t="shared" si="22"/>
        <v/>
      </c>
      <c r="X85" t="str">
        <f t="shared" si="22"/>
        <v/>
      </c>
      <c r="Y85" s="41" t="str">
        <f t="shared" si="24"/>
        <v/>
      </c>
      <c r="Z85" s="42" t="str">
        <f t="shared" si="25"/>
        <v/>
      </c>
      <c r="AA85" t="str">
        <f t="shared" si="19"/>
        <v/>
      </c>
      <c r="AB85" t="str">
        <f t="shared" si="20"/>
        <v/>
      </c>
    </row>
    <row r="86" spans="2:28" x14ac:dyDescent="0.2">
      <c r="B86" s="40">
        <v>78</v>
      </c>
      <c r="C86" s="100" t="str">
        <f t="shared" si="18"/>
        <v/>
      </c>
      <c r="D86" s="100"/>
      <c r="E86" s="40"/>
      <c r="F86" s="8"/>
      <c r="G86" s="40"/>
      <c r="H86" s="106"/>
      <c r="I86" s="106"/>
      <c r="J86" s="44"/>
      <c r="K86" s="56">
        <f t="shared" si="26"/>
        <v>0</v>
      </c>
      <c r="L86" s="102" t="e">
        <f t="shared" si="21"/>
        <v>#VALUE!</v>
      </c>
      <c r="M86" s="103"/>
      <c r="N86" s="6" t="e">
        <f>IF(K86="","",(L86/K86)/LOOKUP(RIGHT($D$2,3),[1]定数!$A$6:$A$13,[1]定数!$B$6:$B$13))</f>
        <v>#VALUE!</v>
      </c>
      <c r="O86" s="40"/>
      <c r="P86" s="8"/>
      <c r="Q86" s="101"/>
      <c r="R86" s="101"/>
      <c r="S86" s="104" t="str">
        <f>IF(Q86="","",U86*N86*LOOKUP(RIGHT($D$2,3),定数!$A$6:$A$13,定数!$B$6:$B$13))</f>
        <v/>
      </c>
      <c r="T86" s="104"/>
      <c r="U86" s="105" t="str">
        <f t="shared" si="23"/>
        <v/>
      </c>
      <c r="V86" s="105"/>
      <c r="W86" t="str">
        <f t="shared" si="22"/>
        <v/>
      </c>
      <c r="X86" t="str">
        <f t="shared" si="22"/>
        <v/>
      </c>
      <c r="Y86" s="41" t="str">
        <f t="shared" si="24"/>
        <v/>
      </c>
      <c r="Z86" s="42" t="str">
        <f t="shared" si="25"/>
        <v/>
      </c>
      <c r="AA86" t="str">
        <f t="shared" si="19"/>
        <v/>
      </c>
      <c r="AB86" t="str">
        <f t="shared" si="20"/>
        <v/>
      </c>
    </row>
    <row r="87" spans="2:28" x14ac:dyDescent="0.2">
      <c r="B87" s="40">
        <v>79</v>
      </c>
      <c r="C87" s="100" t="str">
        <f t="shared" si="18"/>
        <v/>
      </c>
      <c r="D87" s="100"/>
      <c r="E87" s="40"/>
      <c r="F87" s="8"/>
      <c r="G87" s="40"/>
      <c r="H87" s="106"/>
      <c r="I87" s="106"/>
      <c r="J87" s="44"/>
      <c r="K87" s="56">
        <f t="shared" si="26"/>
        <v>0</v>
      </c>
      <c r="L87" s="102" t="e">
        <f t="shared" si="21"/>
        <v>#VALUE!</v>
      </c>
      <c r="M87" s="103"/>
      <c r="N87" s="6" t="e">
        <f>IF(K87="","",(L87/K87)/LOOKUP(RIGHT($D$2,3),[1]定数!$A$6:$A$13,[1]定数!$B$6:$B$13))</f>
        <v>#VALUE!</v>
      </c>
      <c r="O87" s="40"/>
      <c r="P87" s="8"/>
      <c r="Q87" s="101"/>
      <c r="R87" s="101"/>
      <c r="S87" s="104" t="str">
        <f>IF(Q87="","",U87*N87*LOOKUP(RIGHT($D$2,3),定数!$A$6:$A$13,定数!$B$6:$B$13))</f>
        <v/>
      </c>
      <c r="T87" s="104"/>
      <c r="U87" s="105" t="str">
        <f t="shared" si="23"/>
        <v/>
      </c>
      <c r="V87" s="105"/>
      <c r="W87" t="str">
        <f t="shared" si="22"/>
        <v/>
      </c>
      <c r="X87" t="str">
        <f t="shared" si="22"/>
        <v/>
      </c>
      <c r="Y87" s="41" t="str">
        <f t="shared" si="24"/>
        <v/>
      </c>
      <c r="Z87" s="42" t="str">
        <f t="shared" si="25"/>
        <v/>
      </c>
      <c r="AA87" t="str">
        <f t="shared" si="19"/>
        <v/>
      </c>
      <c r="AB87" t="str">
        <f t="shared" si="20"/>
        <v/>
      </c>
    </row>
    <row r="88" spans="2:28" x14ac:dyDescent="0.2">
      <c r="B88" s="40">
        <v>80</v>
      </c>
      <c r="C88" s="100" t="str">
        <f t="shared" si="18"/>
        <v/>
      </c>
      <c r="D88" s="100"/>
      <c r="E88" s="40"/>
      <c r="F88" s="8"/>
      <c r="G88" s="40"/>
      <c r="H88" s="106"/>
      <c r="I88" s="106"/>
      <c r="J88" s="44"/>
      <c r="K88" s="56">
        <f t="shared" si="26"/>
        <v>0</v>
      </c>
      <c r="L88" s="102" t="e">
        <f t="shared" si="21"/>
        <v>#VALUE!</v>
      </c>
      <c r="M88" s="103"/>
      <c r="N88" s="6" t="e">
        <f>IF(K88="","",(L88/K88)/LOOKUP(RIGHT($D$2,3),[1]定数!$A$6:$A$13,[1]定数!$B$6:$B$13))</f>
        <v>#VALUE!</v>
      </c>
      <c r="O88" s="40"/>
      <c r="P88" s="8"/>
      <c r="Q88" s="101"/>
      <c r="R88" s="101"/>
      <c r="S88" s="104" t="str">
        <f>IF(Q88="","",U88*N88*LOOKUP(RIGHT($D$2,3),定数!$A$6:$A$13,定数!$B$6:$B$13))</f>
        <v/>
      </c>
      <c r="T88" s="104"/>
      <c r="U88" s="105" t="str">
        <f t="shared" si="23"/>
        <v/>
      </c>
      <c r="V88" s="105"/>
      <c r="W88" t="str">
        <f t="shared" si="22"/>
        <v/>
      </c>
      <c r="X88" t="str">
        <f t="shared" si="22"/>
        <v/>
      </c>
      <c r="Y88" s="41" t="str">
        <f t="shared" si="24"/>
        <v/>
      </c>
      <c r="Z88" s="42" t="str">
        <f t="shared" si="25"/>
        <v/>
      </c>
      <c r="AA88" t="str">
        <f t="shared" si="19"/>
        <v/>
      </c>
      <c r="AB88" t="str">
        <f t="shared" si="20"/>
        <v/>
      </c>
    </row>
    <row r="89" spans="2:28" x14ac:dyDescent="0.2">
      <c r="B89" s="40">
        <v>81</v>
      </c>
      <c r="C89" s="100" t="str">
        <f t="shared" si="18"/>
        <v/>
      </c>
      <c r="D89" s="100"/>
      <c r="E89" s="40"/>
      <c r="F89" s="8"/>
      <c r="G89" s="40"/>
      <c r="H89" s="106"/>
      <c r="I89" s="106"/>
      <c r="J89" s="44"/>
      <c r="K89" s="56">
        <f t="shared" si="26"/>
        <v>0</v>
      </c>
      <c r="L89" s="102" t="e">
        <f t="shared" si="21"/>
        <v>#VALUE!</v>
      </c>
      <c r="M89" s="103"/>
      <c r="N89" s="6" t="e">
        <f>IF(K89="","",(L89/K89)/LOOKUP(RIGHT($D$2,3),[1]定数!$A$6:$A$13,[1]定数!$B$6:$B$13))</f>
        <v>#VALUE!</v>
      </c>
      <c r="O89" s="40"/>
      <c r="P89" s="8"/>
      <c r="Q89" s="101"/>
      <c r="R89" s="101"/>
      <c r="S89" s="104" t="str">
        <f>IF(Q89="","",U89*N89*LOOKUP(RIGHT($D$2,3),定数!$A$6:$A$13,定数!$B$6:$B$13))</f>
        <v/>
      </c>
      <c r="T89" s="104"/>
      <c r="U89" s="105" t="str">
        <f t="shared" si="23"/>
        <v/>
      </c>
      <c r="V89" s="105"/>
      <c r="W89" t="str">
        <f t="shared" si="22"/>
        <v/>
      </c>
      <c r="X89" t="str">
        <f t="shared" si="22"/>
        <v/>
      </c>
      <c r="Y89" s="41" t="str">
        <f t="shared" si="24"/>
        <v/>
      </c>
      <c r="Z89" s="42" t="str">
        <f t="shared" si="25"/>
        <v/>
      </c>
      <c r="AA89" t="str">
        <f t="shared" si="19"/>
        <v/>
      </c>
      <c r="AB89" t="str">
        <f t="shared" si="20"/>
        <v/>
      </c>
    </row>
    <row r="90" spans="2:28" x14ac:dyDescent="0.2">
      <c r="B90" s="40">
        <v>82</v>
      </c>
      <c r="C90" s="100" t="str">
        <f t="shared" si="18"/>
        <v/>
      </c>
      <c r="D90" s="100"/>
      <c r="E90" s="40"/>
      <c r="F90" s="8"/>
      <c r="G90" s="40"/>
      <c r="H90" s="106"/>
      <c r="I90" s="106"/>
      <c r="J90" s="44"/>
      <c r="K90" s="56">
        <f t="shared" si="26"/>
        <v>0</v>
      </c>
      <c r="L90" s="102" t="e">
        <f t="shared" si="21"/>
        <v>#VALUE!</v>
      </c>
      <c r="M90" s="103"/>
      <c r="N90" s="6" t="e">
        <f>IF(K90="","",(L90/K90)/LOOKUP(RIGHT($D$2,3),[1]定数!$A$6:$A$13,[1]定数!$B$6:$B$13))</f>
        <v>#VALUE!</v>
      </c>
      <c r="O90" s="40"/>
      <c r="P90" s="8"/>
      <c r="Q90" s="101"/>
      <c r="R90" s="101"/>
      <c r="S90" s="104" t="str">
        <f>IF(Q90="","",U90*N90*LOOKUP(RIGHT($D$2,3),定数!$A$6:$A$13,定数!$B$6:$B$13))</f>
        <v/>
      </c>
      <c r="T90" s="104"/>
      <c r="U90" s="105" t="str">
        <f t="shared" si="23"/>
        <v/>
      </c>
      <c r="V90" s="105"/>
      <c r="W90" t="str">
        <f t="shared" si="22"/>
        <v/>
      </c>
      <c r="X90" t="str">
        <f t="shared" si="22"/>
        <v/>
      </c>
      <c r="Y90" s="41" t="str">
        <f t="shared" si="24"/>
        <v/>
      </c>
      <c r="Z90" s="42" t="str">
        <f t="shared" si="25"/>
        <v/>
      </c>
      <c r="AA90" t="str">
        <f t="shared" si="19"/>
        <v/>
      </c>
      <c r="AB90" t="str">
        <f t="shared" si="20"/>
        <v/>
      </c>
    </row>
    <row r="91" spans="2:28" x14ac:dyDescent="0.2">
      <c r="B91" s="40">
        <v>83</v>
      </c>
      <c r="C91" s="100" t="str">
        <f t="shared" si="18"/>
        <v/>
      </c>
      <c r="D91" s="100"/>
      <c r="E91" s="40"/>
      <c r="F91" s="8"/>
      <c r="G91" s="40"/>
      <c r="H91" s="106"/>
      <c r="I91" s="106"/>
      <c r="J91" s="44"/>
      <c r="K91" s="56">
        <f t="shared" si="26"/>
        <v>0</v>
      </c>
      <c r="L91" s="102" t="e">
        <f t="shared" si="21"/>
        <v>#VALUE!</v>
      </c>
      <c r="M91" s="103"/>
      <c r="N91" s="6" t="e">
        <f>IF(K91="","",(L91/K91)/LOOKUP(RIGHT($D$2,3),[1]定数!$A$6:$A$13,[1]定数!$B$6:$B$13))</f>
        <v>#VALUE!</v>
      </c>
      <c r="O91" s="40"/>
      <c r="P91" s="8"/>
      <c r="Q91" s="101"/>
      <c r="R91" s="101"/>
      <c r="S91" s="104" t="str">
        <f>IF(Q91="","",U91*N91*LOOKUP(RIGHT($D$2,3),定数!$A$6:$A$13,定数!$B$6:$B$13))</f>
        <v/>
      </c>
      <c r="T91" s="104"/>
      <c r="U91" s="105" t="str">
        <f t="shared" si="23"/>
        <v/>
      </c>
      <c r="V91" s="105"/>
      <c r="W91" t="str">
        <f t="shared" ref="W91:X106" si="27">IF(T91&lt;&gt;"",IF(T91&lt;0,1+W90,0),"")</f>
        <v/>
      </c>
      <c r="X91" t="str">
        <f t="shared" si="27"/>
        <v/>
      </c>
      <c r="Y91" s="41" t="str">
        <f t="shared" si="24"/>
        <v/>
      </c>
      <c r="Z91" s="42" t="str">
        <f t="shared" si="25"/>
        <v/>
      </c>
      <c r="AA91" t="str">
        <f t="shared" si="19"/>
        <v/>
      </c>
      <c r="AB91" t="str">
        <f t="shared" si="20"/>
        <v/>
      </c>
    </row>
    <row r="92" spans="2:28" x14ac:dyDescent="0.2">
      <c r="B92" s="40">
        <v>84</v>
      </c>
      <c r="C92" s="100" t="str">
        <f t="shared" si="18"/>
        <v/>
      </c>
      <c r="D92" s="100"/>
      <c r="E92" s="40"/>
      <c r="F92" s="8"/>
      <c r="G92" s="40"/>
      <c r="H92" s="106"/>
      <c r="I92" s="106"/>
      <c r="J92" s="44"/>
      <c r="K92" s="56">
        <f t="shared" si="26"/>
        <v>0</v>
      </c>
      <c r="L92" s="102" t="e">
        <f t="shared" si="21"/>
        <v>#VALUE!</v>
      </c>
      <c r="M92" s="103"/>
      <c r="N92" s="6" t="e">
        <f>IF(K92="","",(L92/K92)/LOOKUP(RIGHT($D$2,3),[1]定数!$A$6:$A$13,[1]定数!$B$6:$B$13))</f>
        <v>#VALUE!</v>
      </c>
      <c r="O92" s="40"/>
      <c r="P92" s="8"/>
      <c r="Q92" s="101"/>
      <c r="R92" s="101"/>
      <c r="S92" s="104" t="str">
        <f>IF(Q92="","",U92*N92*LOOKUP(RIGHT($D$2,3),定数!$A$6:$A$13,定数!$B$6:$B$13))</f>
        <v/>
      </c>
      <c r="T92" s="104"/>
      <c r="U92" s="105" t="str">
        <f t="shared" si="23"/>
        <v/>
      </c>
      <c r="V92" s="105"/>
      <c r="W92" t="str">
        <f t="shared" si="27"/>
        <v/>
      </c>
      <c r="X92" t="str">
        <f t="shared" si="27"/>
        <v/>
      </c>
      <c r="Y92" s="41" t="str">
        <f t="shared" si="24"/>
        <v/>
      </c>
      <c r="Z92" s="42" t="str">
        <f t="shared" si="25"/>
        <v/>
      </c>
      <c r="AA92" t="str">
        <f t="shared" si="19"/>
        <v/>
      </c>
      <c r="AB92" t="str">
        <f t="shared" si="20"/>
        <v/>
      </c>
    </row>
    <row r="93" spans="2:28" x14ac:dyDescent="0.2">
      <c r="B93" s="40">
        <v>85</v>
      </c>
      <c r="C93" s="100" t="str">
        <f t="shared" si="18"/>
        <v/>
      </c>
      <c r="D93" s="100"/>
      <c r="E93" s="40"/>
      <c r="F93" s="8"/>
      <c r="G93" s="40"/>
      <c r="H93" s="106"/>
      <c r="I93" s="106"/>
      <c r="J93" s="44"/>
      <c r="K93" s="56">
        <f t="shared" si="26"/>
        <v>0</v>
      </c>
      <c r="L93" s="102" t="e">
        <f t="shared" si="21"/>
        <v>#VALUE!</v>
      </c>
      <c r="M93" s="103"/>
      <c r="N93" s="6" t="e">
        <f>IF(K93="","",(L93/K93)/LOOKUP(RIGHT($D$2,3),[1]定数!$A$6:$A$13,[1]定数!$B$6:$B$13))</f>
        <v>#VALUE!</v>
      </c>
      <c r="O93" s="40"/>
      <c r="P93" s="8"/>
      <c r="Q93" s="101"/>
      <c r="R93" s="101"/>
      <c r="S93" s="104" t="str">
        <f>IF(Q93="","",U93*N93*LOOKUP(RIGHT($D$2,3),定数!$A$6:$A$13,定数!$B$6:$B$13))</f>
        <v/>
      </c>
      <c r="T93" s="104"/>
      <c r="U93" s="105" t="str">
        <f t="shared" si="23"/>
        <v/>
      </c>
      <c r="V93" s="105"/>
      <c r="W93" t="str">
        <f t="shared" si="27"/>
        <v/>
      </c>
      <c r="X93" t="str">
        <f t="shared" si="27"/>
        <v/>
      </c>
      <c r="Y93" s="41" t="str">
        <f t="shared" si="24"/>
        <v/>
      </c>
      <c r="Z93" s="42" t="str">
        <f t="shared" si="25"/>
        <v/>
      </c>
      <c r="AA93" t="str">
        <f t="shared" si="19"/>
        <v/>
      </c>
      <c r="AB93" t="str">
        <f t="shared" si="20"/>
        <v/>
      </c>
    </row>
    <row r="94" spans="2:28" x14ac:dyDescent="0.2">
      <c r="B94" s="40">
        <v>86</v>
      </c>
      <c r="C94" s="100" t="str">
        <f t="shared" si="18"/>
        <v/>
      </c>
      <c r="D94" s="100"/>
      <c r="E94" s="40"/>
      <c r="F94" s="8"/>
      <c r="G94" s="40"/>
      <c r="H94" s="106"/>
      <c r="I94" s="106"/>
      <c r="J94" s="44"/>
      <c r="K94" s="56">
        <f t="shared" si="26"/>
        <v>0</v>
      </c>
      <c r="L94" s="102" t="e">
        <f t="shared" si="21"/>
        <v>#VALUE!</v>
      </c>
      <c r="M94" s="103"/>
      <c r="N94" s="6" t="e">
        <f>IF(K94="","",(L94/K94)/LOOKUP(RIGHT($D$2,3),[1]定数!$A$6:$A$13,[1]定数!$B$6:$B$13))</f>
        <v>#VALUE!</v>
      </c>
      <c r="O94" s="40"/>
      <c r="P94" s="8"/>
      <c r="Q94" s="101"/>
      <c r="R94" s="101"/>
      <c r="S94" s="104" t="str">
        <f>IF(Q94="","",U94*N94*LOOKUP(RIGHT($D$2,3),定数!$A$6:$A$13,定数!$B$6:$B$13))</f>
        <v/>
      </c>
      <c r="T94" s="104"/>
      <c r="U94" s="105" t="str">
        <f t="shared" si="23"/>
        <v/>
      </c>
      <c r="V94" s="105"/>
      <c r="W94" t="str">
        <f t="shared" si="27"/>
        <v/>
      </c>
      <c r="X94" t="str">
        <f t="shared" si="27"/>
        <v/>
      </c>
      <c r="Y94" s="41" t="str">
        <f t="shared" si="24"/>
        <v/>
      </c>
      <c r="Z94" s="42" t="str">
        <f t="shared" si="25"/>
        <v/>
      </c>
      <c r="AA94" t="str">
        <f t="shared" si="19"/>
        <v/>
      </c>
      <c r="AB94" t="str">
        <f t="shared" si="20"/>
        <v/>
      </c>
    </row>
    <row r="95" spans="2:28" x14ac:dyDescent="0.2">
      <c r="B95" s="40">
        <v>87</v>
      </c>
      <c r="C95" s="100" t="str">
        <f t="shared" si="18"/>
        <v/>
      </c>
      <c r="D95" s="100"/>
      <c r="E95" s="40"/>
      <c r="F95" s="8"/>
      <c r="G95" s="40"/>
      <c r="H95" s="106"/>
      <c r="I95" s="106"/>
      <c r="J95" s="44"/>
      <c r="K95" s="56">
        <f t="shared" si="26"/>
        <v>0</v>
      </c>
      <c r="L95" s="102" t="e">
        <f t="shared" si="21"/>
        <v>#VALUE!</v>
      </c>
      <c r="M95" s="103"/>
      <c r="N95" s="6" t="e">
        <f>IF(K95="","",(L95/K95)/LOOKUP(RIGHT($D$2,3),[1]定数!$A$6:$A$13,[1]定数!$B$6:$B$13))</f>
        <v>#VALUE!</v>
      </c>
      <c r="O95" s="40"/>
      <c r="P95" s="8"/>
      <c r="Q95" s="101"/>
      <c r="R95" s="101"/>
      <c r="S95" s="104" t="str">
        <f>IF(Q95="","",U95*N95*LOOKUP(RIGHT($D$2,3),定数!$A$6:$A$13,定数!$B$6:$B$13))</f>
        <v/>
      </c>
      <c r="T95" s="104"/>
      <c r="U95" s="105" t="str">
        <f t="shared" si="23"/>
        <v/>
      </c>
      <c r="V95" s="105"/>
      <c r="W95" t="str">
        <f t="shared" si="27"/>
        <v/>
      </c>
      <c r="X95" t="str">
        <f t="shared" si="27"/>
        <v/>
      </c>
      <c r="Y95" s="41" t="str">
        <f t="shared" si="24"/>
        <v/>
      </c>
      <c r="Z95" s="42" t="str">
        <f t="shared" si="25"/>
        <v/>
      </c>
      <c r="AA95" t="str">
        <f t="shared" si="19"/>
        <v/>
      </c>
      <c r="AB95" t="str">
        <f t="shared" si="20"/>
        <v/>
      </c>
    </row>
    <row r="96" spans="2:28" x14ac:dyDescent="0.2">
      <c r="B96" s="40">
        <v>88</v>
      </c>
      <c r="C96" s="100" t="str">
        <f t="shared" si="18"/>
        <v/>
      </c>
      <c r="D96" s="100"/>
      <c r="E96" s="40"/>
      <c r="F96" s="8"/>
      <c r="G96" s="40"/>
      <c r="H96" s="106"/>
      <c r="I96" s="106"/>
      <c r="J96" s="44"/>
      <c r="K96" s="56">
        <f t="shared" si="26"/>
        <v>0</v>
      </c>
      <c r="L96" s="102" t="e">
        <f t="shared" si="21"/>
        <v>#VALUE!</v>
      </c>
      <c r="M96" s="103"/>
      <c r="N96" s="6" t="e">
        <f>IF(K96="","",(L96/K96)/LOOKUP(RIGHT($D$2,3),[1]定数!$A$6:$A$13,[1]定数!$B$6:$B$13))</f>
        <v>#VALUE!</v>
      </c>
      <c r="O96" s="40"/>
      <c r="P96" s="8"/>
      <c r="Q96" s="101"/>
      <c r="R96" s="101"/>
      <c r="S96" s="104" t="str">
        <f>IF(Q96="","",U96*N96*LOOKUP(RIGHT($D$2,3),定数!$A$6:$A$13,定数!$B$6:$B$13))</f>
        <v/>
      </c>
      <c r="T96" s="104"/>
      <c r="U96" s="105" t="str">
        <f t="shared" si="23"/>
        <v/>
      </c>
      <c r="V96" s="105"/>
      <c r="W96" t="str">
        <f t="shared" si="27"/>
        <v/>
      </c>
      <c r="X96" t="str">
        <f t="shared" si="27"/>
        <v/>
      </c>
      <c r="Y96" s="41" t="str">
        <f t="shared" si="24"/>
        <v/>
      </c>
      <c r="Z96" s="42" t="str">
        <f t="shared" si="25"/>
        <v/>
      </c>
      <c r="AA96" t="str">
        <f t="shared" si="19"/>
        <v/>
      </c>
      <c r="AB96" t="str">
        <f t="shared" si="20"/>
        <v/>
      </c>
    </row>
    <row r="97" spans="2:28" x14ac:dyDescent="0.2">
      <c r="B97" s="40">
        <v>89</v>
      </c>
      <c r="C97" s="100" t="str">
        <f t="shared" si="18"/>
        <v/>
      </c>
      <c r="D97" s="100"/>
      <c r="E97" s="40"/>
      <c r="F97" s="8"/>
      <c r="G97" s="40"/>
      <c r="H97" s="106"/>
      <c r="I97" s="106"/>
      <c r="J97" s="44"/>
      <c r="K97" s="56">
        <f t="shared" si="26"/>
        <v>0</v>
      </c>
      <c r="L97" s="102" t="e">
        <f t="shared" si="21"/>
        <v>#VALUE!</v>
      </c>
      <c r="M97" s="103"/>
      <c r="N97" s="6" t="e">
        <f>IF(K97="","",(L97/K97)/LOOKUP(RIGHT($D$2,3),[1]定数!$A$6:$A$13,[1]定数!$B$6:$B$13))</f>
        <v>#VALUE!</v>
      </c>
      <c r="O97" s="40"/>
      <c r="P97" s="8"/>
      <c r="Q97" s="101"/>
      <c r="R97" s="101"/>
      <c r="S97" s="104" t="str">
        <f>IF(Q97="","",U97*N97*LOOKUP(RIGHT($D$2,3),定数!$A$6:$A$13,定数!$B$6:$B$13))</f>
        <v/>
      </c>
      <c r="T97" s="104"/>
      <c r="U97" s="105" t="str">
        <f t="shared" si="23"/>
        <v/>
      </c>
      <c r="V97" s="105"/>
      <c r="W97" t="str">
        <f t="shared" si="27"/>
        <v/>
      </c>
      <c r="X97" t="str">
        <f t="shared" si="27"/>
        <v/>
      </c>
      <c r="Y97" s="41" t="str">
        <f t="shared" si="24"/>
        <v/>
      </c>
      <c r="Z97" s="42" t="str">
        <f t="shared" si="25"/>
        <v/>
      </c>
      <c r="AA97" t="str">
        <f t="shared" si="19"/>
        <v/>
      </c>
      <c r="AB97" t="str">
        <f t="shared" si="20"/>
        <v/>
      </c>
    </row>
    <row r="98" spans="2:28" x14ac:dyDescent="0.2">
      <c r="B98" s="40">
        <v>90</v>
      </c>
      <c r="C98" s="100" t="str">
        <f t="shared" si="18"/>
        <v/>
      </c>
      <c r="D98" s="100"/>
      <c r="E98" s="40"/>
      <c r="F98" s="8"/>
      <c r="G98" s="40"/>
      <c r="H98" s="106"/>
      <c r="I98" s="106"/>
      <c r="J98" s="44"/>
      <c r="K98" s="56">
        <f t="shared" si="26"/>
        <v>0</v>
      </c>
      <c r="L98" s="102" t="e">
        <f t="shared" si="21"/>
        <v>#VALUE!</v>
      </c>
      <c r="M98" s="103"/>
      <c r="N98" s="6" t="e">
        <f>IF(K98="","",(L98/K98)/LOOKUP(RIGHT($D$2,3),[1]定数!$A$6:$A$13,[1]定数!$B$6:$B$13))</f>
        <v>#VALUE!</v>
      </c>
      <c r="O98" s="40"/>
      <c r="P98" s="8"/>
      <c r="Q98" s="101"/>
      <c r="R98" s="101"/>
      <c r="S98" s="104" t="str">
        <f>IF(Q98="","",U98*N98*LOOKUP(RIGHT($D$2,3),定数!$A$6:$A$13,定数!$B$6:$B$13))</f>
        <v/>
      </c>
      <c r="T98" s="104"/>
      <c r="U98" s="105" t="str">
        <f t="shared" si="23"/>
        <v/>
      </c>
      <c r="V98" s="105"/>
      <c r="W98" t="str">
        <f t="shared" si="27"/>
        <v/>
      </c>
      <c r="X98" t="str">
        <f t="shared" si="27"/>
        <v/>
      </c>
      <c r="Y98" s="41" t="str">
        <f t="shared" si="24"/>
        <v/>
      </c>
      <c r="Z98" s="42" t="str">
        <f t="shared" si="25"/>
        <v/>
      </c>
      <c r="AA98" t="str">
        <f t="shared" si="19"/>
        <v/>
      </c>
      <c r="AB98" t="str">
        <f t="shared" si="20"/>
        <v/>
      </c>
    </row>
    <row r="99" spans="2:28" x14ac:dyDescent="0.2">
      <c r="B99" s="40">
        <v>91</v>
      </c>
      <c r="C99" s="100" t="str">
        <f t="shared" si="18"/>
        <v/>
      </c>
      <c r="D99" s="100"/>
      <c r="E99" s="40"/>
      <c r="F99" s="8"/>
      <c r="G99" s="40"/>
      <c r="H99" s="106"/>
      <c r="I99" s="106"/>
      <c r="J99" s="44"/>
      <c r="K99" s="56">
        <f t="shared" si="26"/>
        <v>0</v>
      </c>
      <c r="L99" s="102" t="e">
        <f t="shared" si="21"/>
        <v>#VALUE!</v>
      </c>
      <c r="M99" s="103"/>
      <c r="N99" s="6" t="e">
        <f>IF(K99="","",(L99/K99)/LOOKUP(RIGHT($D$2,3),[1]定数!$A$6:$A$13,[1]定数!$B$6:$B$13))</f>
        <v>#VALUE!</v>
      </c>
      <c r="O99" s="40"/>
      <c r="P99" s="8"/>
      <c r="Q99" s="101"/>
      <c r="R99" s="101"/>
      <c r="S99" s="104" t="str">
        <f>IF(Q99="","",U99*N99*LOOKUP(RIGHT($D$2,3),定数!$A$6:$A$13,定数!$B$6:$B$13))</f>
        <v/>
      </c>
      <c r="T99" s="104"/>
      <c r="U99" s="105" t="str">
        <f t="shared" si="23"/>
        <v/>
      </c>
      <c r="V99" s="105"/>
      <c r="W99" t="str">
        <f t="shared" si="27"/>
        <v/>
      </c>
      <c r="X99" t="str">
        <f t="shared" si="27"/>
        <v/>
      </c>
      <c r="Y99" s="41" t="str">
        <f t="shared" si="24"/>
        <v/>
      </c>
      <c r="Z99" s="42" t="str">
        <f t="shared" si="25"/>
        <v/>
      </c>
      <c r="AA99" t="str">
        <f t="shared" si="19"/>
        <v/>
      </c>
      <c r="AB99" t="str">
        <f t="shared" si="20"/>
        <v/>
      </c>
    </row>
    <row r="100" spans="2:28" x14ac:dyDescent="0.2">
      <c r="B100" s="40">
        <v>92</v>
      </c>
      <c r="C100" s="100" t="str">
        <f t="shared" si="18"/>
        <v/>
      </c>
      <c r="D100" s="100"/>
      <c r="E100" s="40"/>
      <c r="F100" s="8"/>
      <c r="G100" s="40"/>
      <c r="H100" s="106"/>
      <c r="I100" s="106"/>
      <c r="J100" s="44"/>
      <c r="K100" s="56">
        <f t="shared" si="26"/>
        <v>0</v>
      </c>
      <c r="L100" s="102" t="e">
        <f t="shared" si="21"/>
        <v>#VALUE!</v>
      </c>
      <c r="M100" s="103"/>
      <c r="N100" s="6" t="e">
        <f>IF(K100="","",(L100/K100)/LOOKUP(RIGHT($D$2,3),[1]定数!$A$6:$A$13,[1]定数!$B$6:$B$13))</f>
        <v>#VALUE!</v>
      </c>
      <c r="O100" s="40"/>
      <c r="P100" s="8"/>
      <c r="Q100" s="101"/>
      <c r="R100" s="101"/>
      <c r="S100" s="104" t="str">
        <f>IF(Q100="","",U100*N100*LOOKUP(RIGHT($D$2,3),定数!$A$6:$A$13,定数!$B$6:$B$13))</f>
        <v/>
      </c>
      <c r="T100" s="104"/>
      <c r="U100" s="105" t="str">
        <f t="shared" si="23"/>
        <v/>
      </c>
      <c r="V100" s="105"/>
      <c r="W100" t="str">
        <f t="shared" si="27"/>
        <v/>
      </c>
      <c r="X100" t="str">
        <f t="shared" si="27"/>
        <v/>
      </c>
      <c r="Y100" s="41" t="str">
        <f t="shared" si="24"/>
        <v/>
      </c>
      <c r="Z100" s="42" t="str">
        <f t="shared" si="25"/>
        <v/>
      </c>
      <c r="AA100" t="str">
        <f t="shared" si="19"/>
        <v/>
      </c>
      <c r="AB100" t="str">
        <f t="shared" si="20"/>
        <v/>
      </c>
    </row>
    <row r="101" spans="2:28" x14ac:dyDescent="0.2">
      <c r="B101" s="40">
        <v>93</v>
      </c>
      <c r="C101" s="100" t="str">
        <f t="shared" si="18"/>
        <v/>
      </c>
      <c r="D101" s="100"/>
      <c r="E101" s="40"/>
      <c r="F101" s="8"/>
      <c r="G101" s="40"/>
      <c r="H101" s="106"/>
      <c r="I101" s="106"/>
      <c r="J101" s="44"/>
      <c r="K101" s="56">
        <f t="shared" si="26"/>
        <v>0</v>
      </c>
      <c r="L101" s="102" t="e">
        <f t="shared" si="21"/>
        <v>#VALUE!</v>
      </c>
      <c r="M101" s="103"/>
      <c r="N101" s="6" t="e">
        <f>IF(K101="","",(L101/K101)/LOOKUP(RIGHT($D$2,3),[1]定数!$A$6:$A$13,[1]定数!$B$6:$B$13))</f>
        <v>#VALUE!</v>
      </c>
      <c r="O101" s="40"/>
      <c r="P101" s="8"/>
      <c r="Q101" s="101"/>
      <c r="R101" s="101"/>
      <c r="S101" s="104" t="str">
        <f>IF(Q101="","",U101*N101*LOOKUP(RIGHT($D$2,3),定数!$A$6:$A$13,定数!$B$6:$B$13))</f>
        <v/>
      </c>
      <c r="T101" s="104"/>
      <c r="U101" s="105" t="str">
        <f t="shared" si="23"/>
        <v/>
      </c>
      <c r="V101" s="105"/>
      <c r="W101" t="str">
        <f t="shared" si="27"/>
        <v/>
      </c>
      <c r="X101" t="str">
        <f t="shared" si="27"/>
        <v/>
      </c>
      <c r="Y101" s="41" t="str">
        <f t="shared" si="24"/>
        <v/>
      </c>
      <c r="Z101" s="42" t="str">
        <f t="shared" si="25"/>
        <v/>
      </c>
      <c r="AA101" t="str">
        <f t="shared" si="19"/>
        <v/>
      </c>
      <c r="AB101" t="str">
        <f t="shared" si="20"/>
        <v/>
      </c>
    </row>
    <row r="102" spans="2:28" x14ac:dyDescent="0.2">
      <c r="B102" s="40">
        <v>94</v>
      </c>
      <c r="C102" s="100" t="str">
        <f t="shared" si="18"/>
        <v/>
      </c>
      <c r="D102" s="100"/>
      <c r="E102" s="40"/>
      <c r="F102" s="8"/>
      <c r="G102" s="40"/>
      <c r="H102" s="106"/>
      <c r="I102" s="106"/>
      <c r="J102" s="44"/>
      <c r="K102" s="56">
        <f t="shared" si="26"/>
        <v>0</v>
      </c>
      <c r="L102" s="102" t="e">
        <f t="shared" si="21"/>
        <v>#VALUE!</v>
      </c>
      <c r="M102" s="103"/>
      <c r="N102" s="6" t="e">
        <f>IF(K102="","",(L102/K102)/LOOKUP(RIGHT($D$2,3),[1]定数!$A$6:$A$13,[1]定数!$B$6:$B$13))</f>
        <v>#VALUE!</v>
      </c>
      <c r="O102" s="40"/>
      <c r="P102" s="8"/>
      <c r="Q102" s="101"/>
      <c r="R102" s="101"/>
      <c r="S102" s="104" t="str">
        <f>IF(Q102="","",U102*N102*LOOKUP(RIGHT($D$2,3),定数!$A$6:$A$13,定数!$B$6:$B$13))</f>
        <v/>
      </c>
      <c r="T102" s="104"/>
      <c r="U102" s="105" t="str">
        <f t="shared" si="23"/>
        <v/>
      </c>
      <c r="V102" s="105"/>
      <c r="W102" t="str">
        <f t="shared" si="27"/>
        <v/>
      </c>
      <c r="X102" t="str">
        <f t="shared" si="27"/>
        <v/>
      </c>
      <c r="Y102" s="41" t="str">
        <f t="shared" si="24"/>
        <v/>
      </c>
      <c r="Z102" s="42" t="str">
        <f t="shared" si="25"/>
        <v/>
      </c>
      <c r="AA102" t="str">
        <f t="shared" si="19"/>
        <v/>
      </c>
      <c r="AB102" t="str">
        <f t="shared" si="20"/>
        <v/>
      </c>
    </row>
    <row r="103" spans="2:28" x14ac:dyDescent="0.2">
      <c r="B103" s="40">
        <v>95</v>
      </c>
      <c r="C103" s="100" t="str">
        <f t="shared" si="18"/>
        <v/>
      </c>
      <c r="D103" s="100"/>
      <c r="E103" s="40"/>
      <c r="F103" s="8"/>
      <c r="G103" s="40"/>
      <c r="H103" s="106"/>
      <c r="I103" s="106"/>
      <c r="J103" s="44"/>
      <c r="K103" s="56">
        <f t="shared" si="26"/>
        <v>0</v>
      </c>
      <c r="L103" s="102" t="e">
        <f t="shared" si="21"/>
        <v>#VALUE!</v>
      </c>
      <c r="M103" s="103"/>
      <c r="N103" s="6" t="e">
        <f>IF(K103="","",(L103/K103)/LOOKUP(RIGHT($D$2,3),[1]定数!$A$6:$A$13,[1]定数!$B$6:$B$13))</f>
        <v>#VALUE!</v>
      </c>
      <c r="O103" s="40"/>
      <c r="P103" s="8"/>
      <c r="Q103" s="101"/>
      <c r="R103" s="101"/>
      <c r="S103" s="104" t="str">
        <f>IF(Q103="","",U103*N103*LOOKUP(RIGHT($D$2,3),定数!$A$6:$A$13,定数!$B$6:$B$13))</f>
        <v/>
      </c>
      <c r="T103" s="104"/>
      <c r="U103" s="105" t="str">
        <f t="shared" si="23"/>
        <v/>
      </c>
      <c r="V103" s="105"/>
      <c r="W103" t="str">
        <f t="shared" si="27"/>
        <v/>
      </c>
      <c r="X103" t="str">
        <f t="shared" si="27"/>
        <v/>
      </c>
      <c r="Y103" s="41" t="str">
        <f t="shared" si="24"/>
        <v/>
      </c>
      <c r="Z103" s="42" t="str">
        <f t="shared" si="25"/>
        <v/>
      </c>
      <c r="AA103" t="str">
        <f t="shared" si="19"/>
        <v/>
      </c>
      <c r="AB103" t="str">
        <f t="shared" si="20"/>
        <v/>
      </c>
    </row>
    <row r="104" spans="2:28" x14ac:dyDescent="0.2">
      <c r="B104" s="40">
        <v>96</v>
      </c>
      <c r="C104" s="100" t="str">
        <f t="shared" si="18"/>
        <v/>
      </c>
      <c r="D104" s="100"/>
      <c r="E104" s="40"/>
      <c r="F104" s="8"/>
      <c r="G104" s="40"/>
      <c r="H104" s="106"/>
      <c r="I104" s="106"/>
      <c r="J104" s="44"/>
      <c r="K104" s="56">
        <f t="shared" si="26"/>
        <v>0</v>
      </c>
      <c r="L104" s="102" t="e">
        <f t="shared" si="21"/>
        <v>#VALUE!</v>
      </c>
      <c r="M104" s="103"/>
      <c r="N104" s="6" t="e">
        <f>IF(K104="","",(L104/K104)/LOOKUP(RIGHT($D$2,3),[1]定数!$A$6:$A$13,[1]定数!$B$6:$B$13))</f>
        <v>#VALUE!</v>
      </c>
      <c r="O104" s="40"/>
      <c r="P104" s="8"/>
      <c r="Q104" s="101"/>
      <c r="R104" s="101"/>
      <c r="S104" s="104" t="str">
        <f>IF(Q104="","",U104*N104*LOOKUP(RIGHT($D$2,3),定数!$A$6:$A$13,定数!$B$6:$B$13))</f>
        <v/>
      </c>
      <c r="T104" s="104"/>
      <c r="U104" s="105" t="str">
        <f t="shared" si="23"/>
        <v/>
      </c>
      <c r="V104" s="105"/>
      <c r="W104" t="str">
        <f t="shared" si="27"/>
        <v/>
      </c>
      <c r="X104" t="str">
        <f t="shared" si="27"/>
        <v/>
      </c>
      <c r="Y104" s="41" t="str">
        <f t="shared" si="24"/>
        <v/>
      </c>
      <c r="Z104" s="42" t="str">
        <f t="shared" si="25"/>
        <v/>
      </c>
      <c r="AA104" t="str">
        <f t="shared" si="19"/>
        <v/>
      </c>
      <c r="AB104" t="str">
        <f t="shared" si="20"/>
        <v/>
      </c>
    </row>
    <row r="105" spans="2:28" x14ac:dyDescent="0.2">
      <c r="B105" s="40">
        <v>97</v>
      </c>
      <c r="C105" s="100" t="str">
        <f t="shared" si="18"/>
        <v/>
      </c>
      <c r="D105" s="100"/>
      <c r="E105" s="40"/>
      <c r="F105" s="8"/>
      <c r="G105" s="40"/>
      <c r="H105" s="106"/>
      <c r="I105" s="106"/>
      <c r="J105" s="44"/>
      <c r="K105" s="56">
        <f t="shared" si="26"/>
        <v>0</v>
      </c>
      <c r="L105" s="102" t="e">
        <f t="shared" si="21"/>
        <v>#VALUE!</v>
      </c>
      <c r="M105" s="103"/>
      <c r="N105" s="6" t="e">
        <f>IF(K105="","",(L105/K105)/LOOKUP(RIGHT($D$2,3),[1]定数!$A$6:$A$13,[1]定数!$B$6:$B$13))</f>
        <v>#VALUE!</v>
      </c>
      <c r="O105" s="40"/>
      <c r="P105" s="8"/>
      <c r="Q105" s="101"/>
      <c r="R105" s="101"/>
      <c r="S105" s="104" t="str">
        <f>IF(Q105="","",U105*N105*LOOKUP(RIGHT($D$2,3),定数!$A$6:$A$13,定数!$B$6:$B$13))</f>
        <v/>
      </c>
      <c r="T105" s="104"/>
      <c r="U105" s="105" t="str">
        <f t="shared" si="23"/>
        <v/>
      </c>
      <c r="V105" s="105"/>
      <c r="W105" t="str">
        <f t="shared" si="27"/>
        <v/>
      </c>
      <c r="X105" t="str">
        <f t="shared" si="27"/>
        <v/>
      </c>
      <c r="Y105" s="41" t="str">
        <f t="shared" si="24"/>
        <v/>
      </c>
      <c r="Z105" s="42" t="str">
        <f t="shared" si="25"/>
        <v/>
      </c>
      <c r="AA105" t="str">
        <f t="shared" si="19"/>
        <v/>
      </c>
      <c r="AB105" t="str">
        <f t="shared" si="20"/>
        <v/>
      </c>
    </row>
    <row r="106" spans="2:28" x14ac:dyDescent="0.2">
      <c r="B106" s="40">
        <v>98</v>
      </c>
      <c r="C106" s="100" t="str">
        <f t="shared" si="18"/>
        <v/>
      </c>
      <c r="D106" s="100"/>
      <c r="E106" s="40"/>
      <c r="F106" s="8"/>
      <c r="G106" s="40"/>
      <c r="H106" s="106"/>
      <c r="I106" s="106"/>
      <c r="J106" s="44"/>
      <c r="K106" s="56">
        <f t="shared" si="26"/>
        <v>0</v>
      </c>
      <c r="L106" s="102" t="e">
        <f t="shared" si="21"/>
        <v>#VALUE!</v>
      </c>
      <c r="M106" s="103"/>
      <c r="N106" s="6" t="e">
        <f>IF(K106="","",(L106/K106)/LOOKUP(RIGHT($D$2,3),[1]定数!$A$6:$A$13,[1]定数!$B$6:$B$13))</f>
        <v>#VALUE!</v>
      </c>
      <c r="O106" s="40"/>
      <c r="P106" s="8"/>
      <c r="Q106" s="101"/>
      <c r="R106" s="101"/>
      <c r="S106" s="104" t="str">
        <f>IF(Q106="","",U106*N106*LOOKUP(RIGHT($D$2,3),定数!$A$6:$A$13,定数!$B$6:$B$13))</f>
        <v/>
      </c>
      <c r="T106" s="104"/>
      <c r="U106" s="105" t="str">
        <f t="shared" si="23"/>
        <v/>
      </c>
      <c r="V106" s="105"/>
      <c r="W106" t="str">
        <f t="shared" si="27"/>
        <v/>
      </c>
      <c r="X106" t="str">
        <f t="shared" si="27"/>
        <v/>
      </c>
      <c r="Y106" s="41" t="str">
        <f t="shared" si="24"/>
        <v/>
      </c>
      <c r="Z106" s="42" t="str">
        <f t="shared" si="25"/>
        <v/>
      </c>
      <c r="AA106" t="str">
        <f t="shared" si="19"/>
        <v/>
      </c>
      <c r="AB106" t="str">
        <f t="shared" si="20"/>
        <v/>
      </c>
    </row>
    <row r="107" spans="2:28" x14ac:dyDescent="0.2">
      <c r="B107" s="40">
        <v>99</v>
      </c>
      <c r="C107" s="100" t="str">
        <f t="shared" si="18"/>
        <v/>
      </c>
      <c r="D107" s="100"/>
      <c r="E107" s="40"/>
      <c r="F107" s="8"/>
      <c r="G107" s="40"/>
      <c r="H107" s="106"/>
      <c r="I107" s="106"/>
      <c r="J107" s="44"/>
      <c r="K107" s="56">
        <f t="shared" si="26"/>
        <v>0</v>
      </c>
      <c r="L107" s="102" t="e">
        <f t="shared" si="21"/>
        <v>#VALUE!</v>
      </c>
      <c r="M107" s="103"/>
      <c r="N107" s="6" t="e">
        <f>IF(K107="","",(L107/K107)/LOOKUP(RIGHT($D$2,3),[1]定数!$A$6:$A$13,[1]定数!$B$6:$B$13))</f>
        <v>#VALUE!</v>
      </c>
      <c r="O107" s="40"/>
      <c r="P107" s="8"/>
      <c r="Q107" s="101"/>
      <c r="R107" s="101"/>
      <c r="S107" s="104" t="str">
        <f>IF(Q107="","",U107*N107*LOOKUP(RIGHT($D$2,3),定数!$A$6:$A$13,定数!$B$6:$B$13))</f>
        <v/>
      </c>
      <c r="T107" s="104"/>
      <c r="U107" s="105" t="str">
        <f t="shared" si="23"/>
        <v/>
      </c>
      <c r="V107" s="105"/>
      <c r="W107" t="str">
        <f>IF(T107&lt;&gt;"",IF(T107&lt;0,1+W106,0),"")</f>
        <v/>
      </c>
      <c r="X107" t="str">
        <f>IF(U107&lt;&gt;"",IF(U107&lt;0,1+X106,0),"")</f>
        <v/>
      </c>
      <c r="Y107" s="41" t="str">
        <f t="shared" si="24"/>
        <v/>
      </c>
      <c r="Z107" s="42" t="str">
        <f t="shared" si="25"/>
        <v/>
      </c>
      <c r="AA107" t="str">
        <f t="shared" si="19"/>
        <v/>
      </c>
      <c r="AB107" t="str">
        <f t="shared" si="20"/>
        <v/>
      </c>
    </row>
    <row r="108" spans="2:28" x14ac:dyDescent="0.2">
      <c r="B108" s="40">
        <v>100</v>
      </c>
      <c r="C108" s="100" t="str">
        <f t="shared" si="18"/>
        <v/>
      </c>
      <c r="D108" s="100"/>
      <c r="E108" s="40"/>
      <c r="F108" s="8"/>
      <c r="G108" s="40"/>
      <c r="H108" s="106"/>
      <c r="I108" s="106"/>
      <c r="J108" s="44"/>
      <c r="K108" s="56">
        <f t="shared" si="26"/>
        <v>0</v>
      </c>
      <c r="L108" s="102" t="e">
        <f t="shared" si="21"/>
        <v>#VALUE!</v>
      </c>
      <c r="M108" s="103"/>
      <c r="N108" s="6" t="e">
        <f>IF(K108="","",(L108/K108)/LOOKUP(RIGHT($D$2,3),[1]定数!$A$6:$A$13,[1]定数!$B$6:$B$13))</f>
        <v>#VALUE!</v>
      </c>
      <c r="O108" s="40"/>
      <c r="P108" s="8"/>
      <c r="Q108" s="101"/>
      <c r="R108" s="101"/>
      <c r="S108" s="104" t="str">
        <f>IF(Q108="","",U108*N108*LOOKUP(RIGHT($D$2,3),定数!$A$6:$A$13,定数!$B$6:$B$13))</f>
        <v/>
      </c>
      <c r="T108" s="104"/>
      <c r="U108" s="105" t="str">
        <f t="shared" si="23"/>
        <v/>
      </c>
      <c r="V108" s="105"/>
      <c r="W108" t="str">
        <f>IF(T108&lt;&gt;"",IF(T108&lt;0,1+W107,0),"")</f>
        <v/>
      </c>
      <c r="X108" t="str">
        <f>IF(U108&lt;&gt;"",IF(U108&lt;0,1+X107,0),"")</f>
        <v/>
      </c>
      <c r="Y108" s="41" t="str">
        <f t="shared" si="24"/>
        <v/>
      </c>
      <c r="Z108" s="42" t="str">
        <f t="shared" si="25"/>
        <v/>
      </c>
      <c r="AA108" t="str">
        <f t="shared" si="19"/>
        <v/>
      </c>
      <c r="AB108" t="str">
        <f t="shared" si="20"/>
        <v/>
      </c>
    </row>
    <row r="109" spans="2:28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O109" s="1"/>
      <c r="P109" s="1"/>
      <c r="Q109" s="1"/>
      <c r="R109" s="1"/>
      <c r="S109" s="1"/>
    </row>
  </sheetData>
  <mergeCells count="635">
    <mergeCell ref="C107:D107"/>
    <mergeCell ref="H107:I107"/>
    <mergeCell ref="L107:M107"/>
    <mergeCell ref="Q107:R107"/>
    <mergeCell ref="S107:T107"/>
    <mergeCell ref="U107:V107"/>
    <mergeCell ref="C108:D108"/>
    <mergeCell ref="H108:I108"/>
    <mergeCell ref="Q108:R108"/>
    <mergeCell ref="S108:T108"/>
    <mergeCell ref="U108:V108"/>
    <mergeCell ref="L108:M108"/>
    <mergeCell ref="C105:D105"/>
    <mergeCell ref="H105:I105"/>
    <mergeCell ref="L105:M105"/>
    <mergeCell ref="Q105:R105"/>
    <mergeCell ref="S105:T105"/>
    <mergeCell ref="U105:V105"/>
    <mergeCell ref="C106:D106"/>
    <mergeCell ref="H106:I106"/>
    <mergeCell ref="L106:M106"/>
    <mergeCell ref="Q106:R106"/>
    <mergeCell ref="S106:T106"/>
    <mergeCell ref="U106:V106"/>
    <mergeCell ref="C103:D103"/>
    <mergeCell ref="H103:I103"/>
    <mergeCell ref="L103:M103"/>
    <mergeCell ref="Q103:R103"/>
    <mergeCell ref="S103:T103"/>
    <mergeCell ref="U103:V103"/>
    <mergeCell ref="C104:D104"/>
    <mergeCell ref="H104:I104"/>
    <mergeCell ref="L104:M104"/>
    <mergeCell ref="Q104:R104"/>
    <mergeCell ref="S104:T104"/>
    <mergeCell ref="U104:V104"/>
    <mergeCell ref="C101:D101"/>
    <mergeCell ref="H101:I101"/>
    <mergeCell ref="L101:M101"/>
    <mergeCell ref="Q101:R101"/>
    <mergeCell ref="S101:T101"/>
    <mergeCell ref="U101:V101"/>
    <mergeCell ref="C102:D102"/>
    <mergeCell ref="H102:I102"/>
    <mergeCell ref="L102:M102"/>
    <mergeCell ref="Q102:R102"/>
    <mergeCell ref="S102:T102"/>
    <mergeCell ref="U102:V102"/>
    <mergeCell ref="C99:D99"/>
    <mergeCell ref="H99:I99"/>
    <mergeCell ref="L99:M99"/>
    <mergeCell ref="Q99:R99"/>
    <mergeCell ref="S99:T99"/>
    <mergeCell ref="U99:V99"/>
    <mergeCell ref="C100:D100"/>
    <mergeCell ref="H100:I100"/>
    <mergeCell ref="L100:M100"/>
    <mergeCell ref="Q100:R100"/>
    <mergeCell ref="S100:T100"/>
    <mergeCell ref="U100:V100"/>
    <mergeCell ref="C97:D97"/>
    <mergeCell ref="H97:I97"/>
    <mergeCell ref="L97:M97"/>
    <mergeCell ref="Q97:R97"/>
    <mergeCell ref="S97:T97"/>
    <mergeCell ref="U97:V97"/>
    <mergeCell ref="C98:D98"/>
    <mergeCell ref="H98:I98"/>
    <mergeCell ref="L98:M98"/>
    <mergeCell ref="Q98:R98"/>
    <mergeCell ref="S98:T98"/>
    <mergeCell ref="U98:V98"/>
    <mergeCell ref="C95:D95"/>
    <mergeCell ref="H95:I95"/>
    <mergeCell ref="L95:M95"/>
    <mergeCell ref="Q95:R95"/>
    <mergeCell ref="S95:T95"/>
    <mergeCell ref="U95:V95"/>
    <mergeCell ref="C96:D96"/>
    <mergeCell ref="H96:I96"/>
    <mergeCell ref="L96:M96"/>
    <mergeCell ref="Q96:R96"/>
    <mergeCell ref="S96:T96"/>
    <mergeCell ref="U96:V96"/>
    <mergeCell ref="C93:D93"/>
    <mergeCell ref="H93:I93"/>
    <mergeCell ref="L93:M93"/>
    <mergeCell ref="Q93:R93"/>
    <mergeCell ref="S93:T93"/>
    <mergeCell ref="U93:V93"/>
    <mergeCell ref="C94:D94"/>
    <mergeCell ref="H94:I94"/>
    <mergeCell ref="L94:M94"/>
    <mergeCell ref="Q94:R94"/>
    <mergeCell ref="S94:T94"/>
    <mergeCell ref="U94:V94"/>
    <mergeCell ref="C91:D91"/>
    <mergeCell ref="H91:I91"/>
    <mergeCell ref="L91:M91"/>
    <mergeCell ref="Q91:R91"/>
    <mergeCell ref="S91:T91"/>
    <mergeCell ref="U91:V91"/>
    <mergeCell ref="C92:D92"/>
    <mergeCell ref="H92:I92"/>
    <mergeCell ref="L92:M92"/>
    <mergeCell ref="Q92:R92"/>
    <mergeCell ref="S92:T92"/>
    <mergeCell ref="U92:V92"/>
    <mergeCell ref="C89:D89"/>
    <mergeCell ref="H89:I89"/>
    <mergeCell ref="L89:M89"/>
    <mergeCell ref="Q89:R89"/>
    <mergeCell ref="S89:T89"/>
    <mergeCell ref="U89:V89"/>
    <mergeCell ref="C90:D90"/>
    <mergeCell ref="H90:I90"/>
    <mergeCell ref="L90:M90"/>
    <mergeCell ref="Q90:R90"/>
    <mergeCell ref="S90:T90"/>
    <mergeCell ref="U90:V90"/>
    <mergeCell ref="C87:D87"/>
    <mergeCell ref="H87:I87"/>
    <mergeCell ref="L87:M87"/>
    <mergeCell ref="Q87:R87"/>
    <mergeCell ref="S87:T87"/>
    <mergeCell ref="U87:V87"/>
    <mergeCell ref="C88:D88"/>
    <mergeCell ref="H88:I88"/>
    <mergeCell ref="L88:M88"/>
    <mergeCell ref="Q88:R88"/>
    <mergeCell ref="S88:T88"/>
    <mergeCell ref="U88:V88"/>
    <mergeCell ref="C85:D85"/>
    <mergeCell ref="H85:I85"/>
    <mergeCell ref="L85:M85"/>
    <mergeCell ref="Q85:R85"/>
    <mergeCell ref="S85:T85"/>
    <mergeCell ref="U85:V85"/>
    <mergeCell ref="C86:D86"/>
    <mergeCell ref="H86:I86"/>
    <mergeCell ref="L86:M86"/>
    <mergeCell ref="Q86:R86"/>
    <mergeCell ref="S86:T86"/>
    <mergeCell ref="U86:V86"/>
    <mergeCell ref="C83:D83"/>
    <mergeCell ref="H83:I83"/>
    <mergeCell ref="L83:M83"/>
    <mergeCell ref="Q83:R83"/>
    <mergeCell ref="S83:T83"/>
    <mergeCell ref="U83:V83"/>
    <mergeCell ref="C84:D84"/>
    <mergeCell ref="H84:I84"/>
    <mergeCell ref="L84:M84"/>
    <mergeCell ref="Q84:R84"/>
    <mergeCell ref="S84:T84"/>
    <mergeCell ref="U84:V84"/>
    <mergeCell ref="C81:D81"/>
    <mergeCell ref="H81:I81"/>
    <mergeCell ref="L81:M81"/>
    <mergeCell ref="Q81:R81"/>
    <mergeCell ref="S81:T81"/>
    <mergeCell ref="U81:V81"/>
    <mergeCell ref="C82:D82"/>
    <mergeCell ref="H82:I82"/>
    <mergeCell ref="L82:M82"/>
    <mergeCell ref="Q82:R82"/>
    <mergeCell ref="S82:T82"/>
    <mergeCell ref="U82:V82"/>
    <mergeCell ref="C79:D79"/>
    <mergeCell ref="H79:I79"/>
    <mergeCell ref="L79:M79"/>
    <mergeCell ref="Q79:R79"/>
    <mergeCell ref="S79:T79"/>
    <mergeCell ref="U79:V79"/>
    <mergeCell ref="C80:D80"/>
    <mergeCell ref="H80:I80"/>
    <mergeCell ref="L80:M80"/>
    <mergeCell ref="Q80:R80"/>
    <mergeCell ref="S80:T80"/>
    <mergeCell ref="U80:V80"/>
    <mergeCell ref="C77:D77"/>
    <mergeCell ref="H77:I77"/>
    <mergeCell ref="L77:M77"/>
    <mergeCell ref="Q77:R77"/>
    <mergeCell ref="S77:T77"/>
    <mergeCell ref="U77:V77"/>
    <mergeCell ref="C78:D78"/>
    <mergeCell ref="H78:I78"/>
    <mergeCell ref="L78:M78"/>
    <mergeCell ref="Q78:R78"/>
    <mergeCell ref="S78:T78"/>
    <mergeCell ref="U78:V78"/>
    <mergeCell ref="C75:D75"/>
    <mergeCell ref="H75:I75"/>
    <mergeCell ref="L75:M75"/>
    <mergeCell ref="Q75:R75"/>
    <mergeCell ref="S75:T75"/>
    <mergeCell ref="U75:V75"/>
    <mergeCell ref="C76:D76"/>
    <mergeCell ref="H76:I76"/>
    <mergeCell ref="L76:M76"/>
    <mergeCell ref="Q76:R76"/>
    <mergeCell ref="S76:T76"/>
    <mergeCell ref="U76:V76"/>
    <mergeCell ref="C73:D73"/>
    <mergeCell ref="H73:I73"/>
    <mergeCell ref="L73:M73"/>
    <mergeCell ref="Q73:R73"/>
    <mergeCell ref="S73:T73"/>
    <mergeCell ref="U73:V73"/>
    <mergeCell ref="C74:D74"/>
    <mergeCell ref="H74:I74"/>
    <mergeCell ref="L74:M74"/>
    <mergeCell ref="Q74:R74"/>
    <mergeCell ref="S74:T74"/>
    <mergeCell ref="U74:V74"/>
    <mergeCell ref="C71:D71"/>
    <mergeCell ref="H71:I71"/>
    <mergeCell ref="L71:M71"/>
    <mergeCell ref="Q71:R71"/>
    <mergeCell ref="S71:T71"/>
    <mergeCell ref="U71:V71"/>
    <mergeCell ref="C72:D72"/>
    <mergeCell ref="H72:I72"/>
    <mergeCell ref="L72:M72"/>
    <mergeCell ref="Q72:R72"/>
    <mergeCell ref="S72:T72"/>
    <mergeCell ref="U72:V72"/>
    <mergeCell ref="C69:D69"/>
    <mergeCell ref="H69:I69"/>
    <mergeCell ref="L69:M69"/>
    <mergeCell ref="Q69:R69"/>
    <mergeCell ref="S69:T69"/>
    <mergeCell ref="U69:V69"/>
    <mergeCell ref="C70:D70"/>
    <mergeCell ref="H70:I70"/>
    <mergeCell ref="L70:M70"/>
    <mergeCell ref="Q70:R70"/>
    <mergeCell ref="S70:T70"/>
    <mergeCell ref="U70:V70"/>
    <mergeCell ref="C67:D67"/>
    <mergeCell ref="H67:I67"/>
    <mergeCell ref="L67:M67"/>
    <mergeCell ref="Q67:R67"/>
    <mergeCell ref="S67:T67"/>
    <mergeCell ref="U67:V67"/>
    <mergeCell ref="C68:D68"/>
    <mergeCell ref="H68:I68"/>
    <mergeCell ref="L68:M68"/>
    <mergeCell ref="Q68:R68"/>
    <mergeCell ref="S68:T68"/>
    <mergeCell ref="U68:V68"/>
    <mergeCell ref="C65:D65"/>
    <mergeCell ref="H65:I65"/>
    <mergeCell ref="L65:M65"/>
    <mergeCell ref="Q65:R65"/>
    <mergeCell ref="S65:T65"/>
    <mergeCell ref="U65:V65"/>
    <mergeCell ref="C66:D66"/>
    <mergeCell ref="H66:I66"/>
    <mergeCell ref="L66:M66"/>
    <mergeCell ref="Q66:R66"/>
    <mergeCell ref="S66:T66"/>
    <mergeCell ref="U66:V66"/>
    <mergeCell ref="C63:D63"/>
    <mergeCell ref="H63:I63"/>
    <mergeCell ref="L63:M63"/>
    <mergeCell ref="Q63:R63"/>
    <mergeCell ref="S63:T63"/>
    <mergeCell ref="U63:V63"/>
    <mergeCell ref="C64:D64"/>
    <mergeCell ref="H64:I64"/>
    <mergeCell ref="L64:M64"/>
    <mergeCell ref="Q64:R64"/>
    <mergeCell ref="S64:T64"/>
    <mergeCell ref="U64:V64"/>
    <mergeCell ref="C61:D61"/>
    <mergeCell ref="H61:I61"/>
    <mergeCell ref="L61:M61"/>
    <mergeCell ref="Q61:R61"/>
    <mergeCell ref="S61:T61"/>
    <mergeCell ref="U61:V61"/>
    <mergeCell ref="C62:D62"/>
    <mergeCell ref="H62:I62"/>
    <mergeCell ref="L62:M62"/>
    <mergeCell ref="Q62:R62"/>
    <mergeCell ref="S62:T62"/>
    <mergeCell ref="U62:V62"/>
    <mergeCell ref="C59:D59"/>
    <mergeCell ref="H59:I59"/>
    <mergeCell ref="L59:M59"/>
    <mergeCell ref="Q59:R59"/>
    <mergeCell ref="S59:T59"/>
    <mergeCell ref="U59:V59"/>
    <mergeCell ref="C60:D60"/>
    <mergeCell ref="H60:I60"/>
    <mergeCell ref="L60:M60"/>
    <mergeCell ref="Q60:R60"/>
    <mergeCell ref="S60:T60"/>
    <mergeCell ref="U60:V60"/>
    <mergeCell ref="C57:D57"/>
    <mergeCell ref="H57:I57"/>
    <mergeCell ref="L57:M57"/>
    <mergeCell ref="Q57:R57"/>
    <mergeCell ref="S57:T57"/>
    <mergeCell ref="U57:V57"/>
    <mergeCell ref="C58:D58"/>
    <mergeCell ref="H58:I58"/>
    <mergeCell ref="L58:M58"/>
    <mergeCell ref="Q58:R58"/>
    <mergeCell ref="S58:T58"/>
    <mergeCell ref="U58:V58"/>
    <mergeCell ref="C55:D55"/>
    <mergeCell ref="H55:I55"/>
    <mergeCell ref="L55:M55"/>
    <mergeCell ref="Q55:R55"/>
    <mergeCell ref="S55:T55"/>
    <mergeCell ref="U55:V55"/>
    <mergeCell ref="C56:D56"/>
    <mergeCell ref="H56:I56"/>
    <mergeCell ref="L56:M56"/>
    <mergeCell ref="Q56:R56"/>
    <mergeCell ref="S56:T56"/>
    <mergeCell ref="U56:V56"/>
    <mergeCell ref="C53:D53"/>
    <mergeCell ref="H53:I53"/>
    <mergeCell ref="L53:M53"/>
    <mergeCell ref="Q53:R53"/>
    <mergeCell ref="S53:T53"/>
    <mergeCell ref="U53:V53"/>
    <mergeCell ref="C54:D54"/>
    <mergeCell ref="H54:I54"/>
    <mergeCell ref="L54:M54"/>
    <mergeCell ref="Q54:R54"/>
    <mergeCell ref="S54:T54"/>
    <mergeCell ref="U54:V54"/>
    <mergeCell ref="C51:D51"/>
    <mergeCell ref="H51:I51"/>
    <mergeCell ref="L51:M51"/>
    <mergeCell ref="Q51:R51"/>
    <mergeCell ref="S51:T51"/>
    <mergeCell ref="U51:V51"/>
    <mergeCell ref="C52:D52"/>
    <mergeCell ref="H52:I52"/>
    <mergeCell ref="L52:M52"/>
    <mergeCell ref="Q52:R52"/>
    <mergeCell ref="S52:T52"/>
    <mergeCell ref="U52:V52"/>
    <mergeCell ref="C49:D49"/>
    <mergeCell ref="H49:I49"/>
    <mergeCell ref="L49:M49"/>
    <mergeCell ref="Q49:R49"/>
    <mergeCell ref="S49:T49"/>
    <mergeCell ref="U49:V49"/>
    <mergeCell ref="C50:D50"/>
    <mergeCell ref="H50:I50"/>
    <mergeCell ref="L50:M50"/>
    <mergeCell ref="Q50:R50"/>
    <mergeCell ref="S50:T50"/>
    <mergeCell ref="U50:V50"/>
    <mergeCell ref="C47:D47"/>
    <mergeCell ref="H47:I47"/>
    <mergeCell ref="L47:M47"/>
    <mergeCell ref="Q47:R47"/>
    <mergeCell ref="S47:T47"/>
    <mergeCell ref="U47:V47"/>
    <mergeCell ref="C48:D48"/>
    <mergeCell ref="H48:I48"/>
    <mergeCell ref="L48:M48"/>
    <mergeCell ref="Q48:R48"/>
    <mergeCell ref="S48:T48"/>
    <mergeCell ref="U48:V48"/>
    <mergeCell ref="C45:D45"/>
    <mergeCell ref="H45:I45"/>
    <mergeCell ref="L45:M45"/>
    <mergeCell ref="Q45:R45"/>
    <mergeCell ref="S45:T45"/>
    <mergeCell ref="U45:V45"/>
    <mergeCell ref="C46:D46"/>
    <mergeCell ref="H46:I46"/>
    <mergeCell ref="L46:M46"/>
    <mergeCell ref="Q46:R46"/>
    <mergeCell ref="S46:T46"/>
    <mergeCell ref="U46:V46"/>
    <mergeCell ref="C43:D43"/>
    <mergeCell ref="H43:I43"/>
    <mergeCell ref="L43:M43"/>
    <mergeCell ref="Q43:R43"/>
    <mergeCell ref="S43:T43"/>
    <mergeCell ref="U43:V43"/>
    <mergeCell ref="C44:D44"/>
    <mergeCell ref="H44:I44"/>
    <mergeCell ref="L44:M44"/>
    <mergeCell ref="Q44:R44"/>
    <mergeCell ref="S44:T44"/>
    <mergeCell ref="U44:V44"/>
    <mergeCell ref="C41:D41"/>
    <mergeCell ref="H41:I41"/>
    <mergeCell ref="L41:M41"/>
    <mergeCell ref="Q41:R41"/>
    <mergeCell ref="S41:T41"/>
    <mergeCell ref="U41:V41"/>
    <mergeCell ref="C42:D42"/>
    <mergeCell ref="H42:I42"/>
    <mergeCell ref="L42:M42"/>
    <mergeCell ref="Q42:R42"/>
    <mergeCell ref="S42:T42"/>
    <mergeCell ref="U42:V42"/>
    <mergeCell ref="C39:D39"/>
    <mergeCell ref="H39:I39"/>
    <mergeCell ref="L39:M39"/>
    <mergeCell ref="Q39:R39"/>
    <mergeCell ref="S39:T39"/>
    <mergeCell ref="U39:V39"/>
    <mergeCell ref="C40:D40"/>
    <mergeCell ref="H40:I40"/>
    <mergeCell ref="L40:M40"/>
    <mergeCell ref="Q40:R40"/>
    <mergeCell ref="S40:T40"/>
    <mergeCell ref="U40:V40"/>
    <mergeCell ref="C37:D37"/>
    <mergeCell ref="H37:I37"/>
    <mergeCell ref="L37:M37"/>
    <mergeCell ref="Q37:R37"/>
    <mergeCell ref="S37:T37"/>
    <mergeCell ref="U37:V37"/>
    <mergeCell ref="C38:D38"/>
    <mergeCell ref="H38:I38"/>
    <mergeCell ref="L38:M38"/>
    <mergeCell ref="Q38:R38"/>
    <mergeCell ref="S38:T38"/>
    <mergeCell ref="U38:V38"/>
    <mergeCell ref="C35:D35"/>
    <mergeCell ref="H35:I35"/>
    <mergeCell ref="L35:M35"/>
    <mergeCell ref="Q35:R35"/>
    <mergeCell ref="S35:T35"/>
    <mergeCell ref="U35:V35"/>
    <mergeCell ref="C36:D36"/>
    <mergeCell ref="H36:I36"/>
    <mergeCell ref="L36:M36"/>
    <mergeCell ref="Q36:R36"/>
    <mergeCell ref="S36:T36"/>
    <mergeCell ref="U36:V36"/>
    <mergeCell ref="C33:D33"/>
    <mergeCell ref="H33:I33"/>
    <mergeCell ref="L33:M33"/>
    <mergeCell ref="Q33:R33"/>
    <mergeCell ref="S33:T33"/>
    <mergeCell ref="U33:V33"/>
    <mergeCell ref="C34:D34"/>
    <mergeCell ref="H34:I34"/>
    <mergeCell ref="L34:M34"/>
    <mergeCell ref="Q34:R34"/>
    <mergeCell ref="S34:T34"/>
    <mergeCell ref="U34:V34"/>
    <mergeCell ref="C31:D31"/>
    <mergeCell ref="H31:I31"/>
    <mergeCell ref="L31:M31"/>
    <mergeCell ref="Q31:R31"/>
    <mergeCell ref="S31:T31"/>
    <mergeCell ref="U31:V31"/>
    <mergeCell ref="C32:D32"/>
    <mergeCell ref="H32:I32"/>
    <mergeCell ref="L32:M32"/>
    <mergeCell ref="Q32:R32"/>
    <mergeCell ref="S32:T32"/>
    <mergeCell ref="U32:V32"/>
    <mergeCell ref="C29:D29"/>
    <mergeCell ref="H29:I29"/>
    <mergeCell ref="L29:M29"/>
    <mergeCell ref="Q29:R29"/>
    <mergeCell ref="S29:T29"/>
    <mergeCell ref="U29:V29"/>
    <mergeCell ref="C30:D30"/>
    <mergeCell ref="H30:I30"/>
    <mergeCell ref="L30:M30"/>
    <mergeCell ref="Q30:R30"/>
    <mergeCell ref="S30:T30"/>
    <mergeCell ref="U30:V30"/>
    <mergeCell ref="C27:D27"/>
    <mergeCell ref="H27:I27"/>
    <mergeCell ref="L27:M27"/>
    <mergeCell ref="Q27:R27"/>
    <mergeCell ref="S27:T27"/>
    <mergeCell ref="U27:V27"/>
    <mergeCell ref="C28:D28"/>
    <mergeCell ref="H28:I28"/>
    <mergeCell ref="L28:M28"/>
    <mergeCell ref="Q28:R28"/>
    <mergeCell ref="S28:T28"/>
    <mergeCell ref="U28:V28"/>
    <mergeCell ref="C25:D25"/>
    <mergeCell ref="H25:I25"/>
    <mergeCell ref="L25:M25"/>
    <mergeCell ref="Q25:R25"/>
    <mergeCell ref="S25:T25"/>
    <mergeCell ref="U25:V25"/>
    <mergeCell ref="C26:D26"/>
    <mergeCell ref="H26:I26"/>
    <mergeCell ref="L26:M26"/>
    <mergeCell ref="Q26:R26"/>
    <mergeCell ref="S26:T26"/>
    <mergeCell ref="U26:V26"/>
    <mergeCell ref="C23:D23"/>
    <mergeCell ref="H23:I23"/>
    <mergeCell ref="L23:M23"/>
    <mergeCell ref="Q23:R23"/>
    <mergeCell ref="S23:T23"/>
    <mergeCell ref="U23:V23"/>
    <mergeCell ref="C24:D24"/>
    <mergeCell ref="H24:I24"/>
    <mergeCell ref="L24:M24"/>
    <mergeCell ref="Q24:R24"/>
    <mergeCell ref="S24:T24"/>
    <mergeCell ref="U24:V24"/>
    <mergeCell ref="C21:D21"/>
    <mergeCell ref="H21:I21"/>
    <mergeCell ref="L21:M21"/>
    <mergeCell ref="Q21:R21"/>
    <mergeCell ref="S21:T21"/>
    <mergeCell ref="U21:V21"/>
    <mergeCell ref="C22:D22"/>
    <mergeCell ref="H22:I22"/>
    <mergeCell ref="L22:M22"/>
    <mergeCell ref="Q22:R22"/>
    <mergeCell ref="S22:T22"/>
    <mergeCell ref="U22:V22"/>
    <mergeCell ref="C19:D19"/>
    <mergeCell ref="H19:I19"/>
    <mergeCell ref="L19:M19"/>
    <mergeCell ref="Q19:R19"/>
    <mergeCell ref="S19:T19"/>
    <mergeCell ref="U19:V19"/>
    <mergeCell ref="C20:D20"/>
    <mergeCell ref="H20:I20"/>
    <mergeCell ref="L20:M20"/>
    <mergeCell ref="Q20:R20"/>
    <mergeCell ref="S20:T20"/>
    <mergeCell ref="U20:V20"/>
    <mergeCell ref="C17:D17"/>
    <mergeCell ref="H17:I17"/>
    <mergeCell ref="L17:M17"/>
    <mergeCell ref="Q17:R17"/>
    <mergeCell ref="S17:T17"/>
    <mergeCell ref="U17:V17"/>
    <mergeCell ref="C18:D18"/>
    <mergeCell ref="H18:I18"/>
    <mergeCell ref="L18:M18"/>
    <mergeCell ref="Q18:R18"/>
    <mergeCell ref="S18:T18"/>
    <mergeCell ref="U18:V18"/>
    <mergeCell ref="C15:D15"/>
    <mergeCell ref="H15:I15"/>
    <mergeCell ref="L15:M15"/>
    <mergeCell ref="Q15:R15"/>
    <mergeCell ref="S15:T15"/>
    <mergeCell ref="U15:V15"/>
    <mergeCell ref="C16:D16"/>
    <mergeCell ref="H16:I16"/>
    <mergeCell ref="L16:M16"/>
    <mergeCell ref="Q16:R16"/>
    <mergeCell ref="S16:T16"/>
    <mergeCell ref="U16:V16"/>
    <mergeCell ref="C13:D13"/>
    <mergeCell ref="H13:I13"/>
    <mergeCell ref="L13:M13"/>
    <mergeCell ref="Q13:R13"/>
    <mergeCell ref="S13:T13"/>
    <mergeCell ref="U13:V13"/>
    <mergeCell ref="C14:D14"/>
    <mergeCell ref="H14:I14"/>
    <mergeCell ref="L14:M14"/>
    <mergeCell ref="Q14:R14"/>
    <mergeCell ref="S14:T14"/>
    <mergeCell ref="U14:V14"/>
    <mergeCell ref="C11:D11"/>
    <mergeCell ref="H11:I11"/>
    <mergeCell ref="L11:M11"/>
    <mergeCell ref="Q11:R11"/>
    <mergeCell ref="S11:T11"/>
    <mergeCell ref="U11:V11"/>
    <mergeCell ref="C12:D12"/>
    <mergeCell ref="H12:I12"/>
    <mergeCell ref="L12:M12"/>
    <mergeCell ref="Q12:R12"/>
    <mergeCell ref="S12:T12"/>
    <mergeCell ref="U12:V12"/>
    <mergeCell ref="C9:D9"/>
    <mergeCell ref="H9:I9"/>
    <mergeCell ref="L9:M9"/>
    <mergeCell ref="Q9:R9"/>
    <mergeCell ref="S9:T9"/>
    <mergeCell ref="U9:V9"/>
    <mergeCell ref="C10:D10"/>
    <mergeCell ref="H10:I10"/>
    <mergeCell ref="L10:M10"/>
    <mergeCell ref="Q10:R10"/>
    <mergeCell ref="S10:T10"/>
    <mergeCell ref="U10:V10"/>
    <mergeCell ref="B7:B8"/>
    <mergeCell ref="C7:D8"/>
    <mergeCell ref="E7:I7"/>
    <mergeCell ref="K7:M7"/>
    <mergeCell ref="N7:N8"/>
    <mergeCell ref="O7:R7"/>
    <mergeCell ref="S7:V7"/>
    <mergeCell ref="H8:I8"/>
    <mergeCell ref="L8:M8"/>
    <mergeCell ref="Q8:R8"/>
    <mergeCell ref="S8:T8"/>
    <mergeCell ref="U8:V8"/>
    <mergeCell ref="B4:C4"/>
    <mergeCell ref="D4:E4"/>
    <mergeCell ref="F4:G4"/>
    <mergeCell ref="H4:I4"/>
    <mergeCell ref="K4:L4"/>
    <mergeCell ref="M4:N4"/>
    <mergeCell ref="O4:P4"/>
    <mergeCell ref="Q4:R4"/>
    <mergeCell ref="K5:L5"/>
    <mergeCell ref="M5:N5"/>
    <mergeCell ref="Q5:R5"/>
    <mergeCell ref="K2:L2"/>
    <mergeCell ref="M2:N2"/>
    <mergeCell ref="O2:P2"/>
    <mergeCell ref="Q2:R2"/>
    <mergeCell ref="B3:C3"/>
    <mergeCell ref="D3:I3"/>
    <mergeCell ref="K3:L3"/>
    <mergeCell ref="M3:R3"/>
    <mergeCell ref="B2:C2"/>
    <mergeCell ref="D2:E2"/>
    <mergeCell ref="F2:G2"/>
    <mergeCell ref="H2:I2"/>
  </mergeCells>
  <phoneticPr fontId="2"/>
  <conditionalFormatting sqref="G46">
    <cfRule type="cellIs" dxfId="35" priority="17" stopIfTrue="1" operator="equal">
      <formula>"買"</formula>
    </cfRule>
    <cfRule type="cellIs" dxfId="34" priority="18" stopIfTrue="1" operator="equal">
      <formula>"売"</formula>
    </cfRule>
  </conditionalFormatting>
  <conditionalFormatting sqref="G14:G18 G47:G108 G20:G45">
    <cfRule type="cellIs" dxfId="33" priority="19" stopIfTrue="1" operator="equal">
      <formula>"買"</formula>
    </cfRule>
    <cfRule type="cellIs" dxfId="32" priority="20" stopIfTrue="1" operator="equal">
      <formula>"売"</formula>
    </cfRule>
  </conditionalFormatting>
  <conditionalFormatting sqref="G19">
    <cfRule type="cellIs" dxfId="31" priority="11" stopIfTrue="1" operator="equal">
      <formula>"買"</formula>
    </cfRule>
    <cfRule type="cellIs" dxfId="30" priority="12" stopIfTrue="1" operator="equal">
      <formula>"売"</formula>
    </cfRule>
  </conditionalFormatting>
  <conditionalFormatting sqref="G9">
    <cfRule type="cellIs" dxfId="29" priority="9" stopIfTrue="1" operator="equal">
      <formula>"買"</formula>
    </cfRule>
    <cfRule type="cellIs" dxfId="28" priority="10" stopIfTrue="1" operator="equal">
      <formula>"売"</formula>
    </cfRule>
  </conditionalFormatting>
  <conditionalFormatting sqref="G13">
    <cfRule type="cellIs" dxfId="27" priority="7" stopIfTrue="1" operator="equal">
      <formula>"買"</formula>
    </cfRule>
    <cfRule type="cellIs" dxfId="26" priority="8" stopIfTrue="1" operator="equal">
      <formula>"売"</formula>
    </cfRule>
  </conditionalFormatting>
  <conditionalFormatting sqref="G12">
    <cfRule type="cellIs" dxfId="25" priority="5" stopIfTrue="1" operator="equal">
      <formula>"買"</formula>
    </cfRule>
    <cfRule type="cellIs" dxfId="24" priority="6" stopIfTrue="1" operator="equal">
      <formula>"売"</formula>
    </cfRule>
  </conditionalFormatting>
  <conditionalFormatting sqref="G11">
    <cfRule type="cellIs" dxfId="23" priority="3" stopIfTrue="1" operator="equal">
      <formula>"買"</formula>
    </cfRule>
    <cfRule type="cellIs" dxfId="22" priority="4" stopIfTrue="1" operator="equal">
      <formula>"売"</formula>
    </cfRule>
  </conditionalFormatting>
  <conditionalFormatting sqref="G10">
    <cfRule type="cellIs" dxfId="21" priority="1" stopIfTrue="1" operator="equal">
      <formula>"買"</formula>
    </cfRule>
    <cfRule type="cellIs" dxfId="20" priority="2" stopIfTrue="1" operator="equal">
      <formula>"売"</formula>
    </cfRule>
  </conditionalFormatting>
  <dataValidations count="3">
    <dataValidation type="list" allowBlank="1" showInputMessage="1" showErrorMessage="1" sqref="G20:G108 G15:G18 G9:G13" xr:uid="{00000000-0002-0000-0600-000000000000}">
      <formula1>"買,売"</formula1>
    </dataValidation>
    <dataValidation type="list" allowBlank="1" showInputMessage="1" showErrorMessage="1" promptTitle="売買" sqref="G19" xr:uid="{00000000-0002-0000-0600-000001000000}">
      <formula1>"買,売"</formula1>
    </dataValidation>
    <dataValidation type="list" allowBlank="1" showInputMessage="1" showErrorMessage="1" sqref="G14" xr:uid="{00000000-0002-0000-0600-000002000000}">
      <formula1>"売,買"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0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B109"/>
  <sheetViews>
    <sheetView zoomScale="115" zoomScaleNormal="115" zoomScalePageLayoutView="115" workbookViewId="0">
      <pane ySplit="8" topLeftCell="A9" activePane="bottomLeft" state="frozen"/>
      <selection pane="bottomLeft" activeCell="J22" sqref="J22"/>
    </sheetView>
  </sheetViews>
  <sheetFormatPr defaultColWidth="8.77734375" defaultRowHeight="13.2" x14ac:dyDescent="0.2"/>
  <cols>
    <col min="1" max="1" width="2.77734375" customWidth="1"/>
    <col min="2" max="8" width="6.6640625" customWidth="1"/>
    <col min="9" max="9" width="4.44140625" customWidth="1"/>
    <col min="10" max="10" width="11" customWidth="1"/>
    <col min="11" max="19" width="6.6640625" customWidth="1"/>
    <col min="20" max="20" width="6.44140625" customWidth="1"/>
    <col min="22" max="22" width="5.77734375" customWidth="1"/>
    <col min="23" max="23" width="10.77734375" style="22" hidden="1" customWidth="1"/>
    <col min="24" max="24" width="0" hidden="1" customWidth="1"/>
  </cols>
  <sheetData>
    <row r="2" spans="2:28" x14ac:dyDescent="0.2">
      <c r="B2" s="66" t="s">
        <v>5</v>
      </c>
      <c r="C2" s="66"/>
      <c r="D2" s="68" t="s">
        <v>71</v>
      </c>
      <c r="E2" s="68"/>
      <c r="F2" s="66" t="s">
        <v>6</v>
      </c>
      <c r="G2" s="66"/>
      <c r="H2" s="70" t="s">
        <v>73</v>
      </c>
      <c r="I2" s="70"/>
      <c r="J2" s="46"/>
      <c r="K2" s="66" t="s">
        <v>7</v>
      </c>
      <c r="L2" s="66"/>
      <c r="M2" s="67">
        <v>100000</v>
      </c>
      <c r="N2" s="68"/>
      <c r="O2" s="66" t="s">
        <v>8</v>
      </c>
      <c r="P2" s="66"/>
      <c r="Q2" s="69">
        <f>SUM(M2,D4)</f>
        <v>156295.30542405817</v>
      </c>
      <c r="R2" s="70"/>
      <c r="S2" s="1"/>
      <c r="T2" s="1"/>
      <c r="U2" s="1"/>
    </row>
    <row r="3" spans="2:28" ht="57" customHeight="1" x14ac:dyDescent="0.2">
      <c r="B3" s="66" t="s">
        <v>9</v>
      </c>
      <c r="C3" s="66"/>
      <c r="D3" s="71" t="s">
        <v>38</v>
      </c>
      <c r="E3" s="71"/>
      <c r="F3" s="71"/>
      <c r="G3" s="71"/>
      <c r="H3" s="71"/>
      <c r="I3" s="71"/>
      <c r="J3" s="47"/>
      <c r="K3" s="66" t="s">
        <v>10</v>
      </c>
      <c r="L3" s="66"/>
      <c r="M3" s="71" t="s">
        <v>61</v>
      </c>
      <c r="N3" s="72"/>
      <c r="O3" s="72"/>
      <c r="P3" s="72"/>
      <c r="Q3" s="72"/>
      <c r="R3" s="72"/>
      <c r="S3" s="1"/>
      <c r="T3" s="1"/>
    </row>
    <row r="4" spans="2:28" x14ac:dyDescent="0.2">
      <c r="B4" s="66" t="s">
        <v>11</v>
      </c>
      <c r="C4" s="66"/>
      <c r="D4" s="73">
        <f>SUM($S$9:$T$993)</f>
        <v>56295.305424058162</v>
      </c>
      <c r="E4" s="73"/>
      <c r="F4" s="66" t="s">
        <v>12</v>
      </c>
      <c r="G4" s="66"/>
      <c r="H4" s="74">
        <f>SUM($U$9:$V$108)</f>
        <v>277.00000000000102</v>
      </c>
      <c r="I4" s="70"/>
      <c r="J4" s="46"/>
      <c r="K4" s="75" t="s">
        <v>68</v>
      </c>
      <c r="L4" s="75"/>
      <c r="M4" s="69" t="e">
        <f>AA8/AB8</f>
        <v>#DIV/0!</v>
      </c>
      <c r="N4" s="69"/>
      <c r="O4" s="75" t="s">
        <v>60</v>
      </c>
      <c r="P4" s="75"/>
      <c r="Q4" s="76">
        <f>MAX(Z:Z)</f>
        <v>0</v>
      </c>
      <c r="R4" s="76"/>
      <c r="S4" s="1"/>
      <c r="T4" s="1"/>
      <c r="U4" s="1"/>
    </row>
    <row r="5" spans="2:28" x14ac:dyDescent="0.2">
      <c r="B5" s="39" t="s">
        <v>15</v>
      </c>
      <c r="C5" s="2">
        <f>COUNTIF($S$9:$S$990,"&gt;0")</f>
        <v>10</v>
      </c>
      <c r="D5" s="38" t="s">
        <v>16</v>
      </c>
      <c r="E5" s="15">
        <f>COUNTIF($S$9:$S$990,"&lt;0")</f>
        <v>0</v>
      </c>
      <c r="F5" s="38" t="s">
        <v>17</v>
      </c>
      <c r="G5" s="2">
        <f>COUNTIF($S$9:$S$990,"=0")</f>
        <v>0</v>
      </c>
      <c r="H5" s="38" t="s">
        <v>18</v>
      </c>
      <c r="I5" s="3">
        <f>C5/SUM(C5,E5,G5)</f>
        <v>1</v>
      </c>
      <c r="J5" s="49"/>
      <c r="K5" s="77" t="s">
        <v>19</v>
      </c>
      <c r="L5" s="66"/>
      <c r="M5" s="78">
        <f>MAX(W9:W993)</f>
        <v>10</v>
      </c>
      <c r="N5" s="79"/>
      <c r="O5" s="17" t="s">
        <v>20</v>
      </c>
      <c r="P5" s="9"/>
      <c r="Q5" s="78">
        <f>MAX(X9:X993)</f>
        <v>0</v>
      </c>
      <c r="R5" s="79"/>
      <c r="S5" s="1"/>
      <c r="T5" s="1"/>
      <c r="U5" s="1"/>
    </row>
    <row r="6" spans="2:28" x14ac:dyDescent="0.2">
      <c r="B6" s="11"/>
      <c r="C6" s="13"/>
      <c r="D6" s="14"/>
      <c r="E6" s="10"/>
      <c r="F6" s="11"/>
      <c r="G6" s="10"/>
      <c r="H6" s="11"/>
      <c r="I6" s="16"/>
      <c r="J6" s="16"/>
      <c r="K6" s="11"/>
      <c r="L6" s="11"/>
      <c r="M6" s="10"/>
      <c r="N6" s="43" t="s">
        <v>66</v>
      </c>
      <c r="O6" s="12"/>
      <c r="P6" s="12"/>
      <c r="Q6" s="10"/>
      <c r="R6" s="7"/>
      <c r="S6" s="1"/>
      <c r="T6" s="1"/>
      <c r="U6" s="1"/>
    </row>
    <row r="7" spans="2:28" x14ac:dyDescent="0.2">
      <c r="B7" s="80" t="s">
        <v>21</v>
      </c>
      <c r="C7" s="82" t="s">
        <v>22</v>
      </c>
      <c r="D7" s="83"/>
      <c r="E7" s="86" t="s">
        <v>23</v>
      </c>
      <c r="F7" s="87"/>
      <c r="G7" s="87"/>
      <c r="H7" s="87"/>
      <c r="I7" s="88"/>
      <c r="J7" s="50"/>
      <c r="K7" s="89"/>
      <c r="L7" s="90"/>
      <c r="M7" s="91"/>
      <c r="N7" s="92" t="s">
        <v>25</v>
      </c>
      <c r="O7" s="93" t="s">
        <v>26</v>
      </c>
      <c r="P7" s="94"/>
      <c r="Q7" s="94"/>
      <c r="R7" s="95"/>
      <c r="S7" s="96" t="s">
        <v>27</v>
      </c>
      <c r="T7" s="96"/>
      <c r="U7" s="96"/>
      <c r="V7" s="96"/>
    </row>
    <row r="8" spans="2:28" x14ac:dyDescent="0.2">
      <c r="B8" s="81"/>
      <c r="C8" s="84"/>
      <c r="D8" s="85"/>
      <c r="E8" s="18" t="s">
        <v>28</v>
      </c>
      <c r="F8" s="18" t="s">
        <v>29</v>
      </c>
      <c r="G8" s="18" t="s">
        <v>30</v>
      </c>
      <c r="H8" s="97" t="s">
        <v>31</v>
      </c>
      <c r="I8" s="88"/>
      <c r="J8" s="45" t="s">
        <v>69</v>
      </c>
      <c r="K8" s="4" t="s">
        <v>32</v>
      </c>
      <c r="L8" s="98" t="s">
        <v>33</v>
      </c>
      <c r="M8" s="91"/>
      <c r="N8" s="92"/>
      <c r="O8" s="5" t="s">
        <v>28</v>
      </c>
      <c r="P8" s="5" t="s">
        <v>29</v>
      </c>
      <c r="Q8" s="99" t="s">
        <v>31</v>
      </c>
      <c r="R8" s="95"/>
      <c r="S8" s="96" t="s">
        <v>34</v>
      </c>
      <c r="T8" s="96"/>
      <c r="U8" s="96" t="s">
        <v>32</v>
      </c>
      <c r="V8" s="96"/>
      <c r="Z8" t="s">
        <v>59</v>
      </c>
    </row>
    <row r="9" spans="2:28" x14ac:dyDescent="0.2">
      <c r="B9" s="40">
        <v>1</v>
      </c>
      <c r="C9" s="100">
        <v>100000</v>
      </c>
      <c r="D9" s="100"/>
      <c r="E9" s="40">
        <v>2016</v>
      </c>
      <c r="F9" s="8">
        <v>43960</v>
      </c>
      <c r="G9" s="40" t="s">
        <v>4</v>
      </c>
      <c r="H9" s="101">
        <v>107.645</v>
      </c>
      <c r="I9" s="101"/>
      <c r="J9" s="54">
        <v>107.381</v>
      </c>
      <c r="K9" s="61">
        <f>(H9-J9)*100</f>
        <v>26.399999999999579</v>
      </c>
      <c r="L9" s="100">
        <f>C9*0.03</f>
        <v>3000</v>
      </c>
      <c r="M9" s="100"/>
      <c r="N9" s="6">
        <f>IF(K9="","",(L9/K9)/LOOKUP(RIGHT($D$2,3),定数!$A$6:$A$13,定数!$B$6:$B$13))</f>
        <v>1.1363636363636545</v>
      </c>
      <c r="O9" s="40">
        <v>2016</v>
      </c>
      <c r="P9" s="8">
        <v>43960</v>
      </c>
      <c r="Q9" s="101">
        <v>108.03400000000001</v>
      </c>
      <c r="R9" s="101"/>
      <c r="S9" s="104">
        <f>IF(Q9="","",U9*N9*LOOKUP(RIGHT($D$2,3),定数!$A$6:$A$13,定数!$B$6:$B$13))</f>
        <v>4420.4545454547297</v>
      </c>
      <c r="T9" s="104"/>
      <c r="U9" s="105">
        <f>IF(Q9="","",IF(G9="買",(Q9-H9),(H9-Q9))*IF(RIGHT($D$2,3)="JPY",100,10000))</f>
        <v>38.900000000001</v>
      </c>
      <c r="V9" s="105"/>
      <c r="W9" s="1">
        <f>IF(U9&lt;&gt;"",IF(U9&gt;0,1+W8,0),"")</f>
        <v>1</v>
      </c>
      <c r="X9">
        <f>IF(U9&lt;&gt;"",IF(U9&lt;0,1+X8,0),"")</f>
        <v>0</v>
      </c>
      <c r="AA9">
        <f>IF(S9&gt;0,S9,"")</f>
        <v>4420.4545454547297</v>
      </c>
      <c r="AB9" t="str">
        <f>IF(S9&lt;0,S9,"")</f>
        <v/>
      </c>
    </row>
    <row r="10" spans="2:28" x14ac:dyDescent="0.2">
      <c r="B10" s="40">
        <v>2</v>
      </c>
      <c r="C10" s="100">
        <f t="shared" ref="C10:C11" si="0">IF(S9="","",C9+S9)</f>
        <v>104420.45454545473</v>
      </c>
      <c r="D10" s="100"/>
      <c r="E10" s="40">
        <v>2016</v>
      </c>
      <c r="F10" s="8">
        <v>43967</v>
      </c>
      <c r="G10" s="40" t="s">
        <v>4</v>
      </c>
      <c r="H10" s="101">
        <v>108.872</v>
      </c>
      <c r="I10" s="101"/>
      <c r="J10" s="54">
        <v>108.764</v>
      </c>
      <c r="K10" s="63">
        <f t="shared" ref="K10:K11" si="1">(H10-J10)*100</f>
        <v>10.800000000000409</v>
      </c>
      <c r="L10" s="102">
        <f>IF(K10="","",C10*0.03)</f>
        <v>3132.6136363636419</v>
      </c>
      <c r="M10" s="103"/>
      <c r="N10" s="6">
        <f>IF(K10="","",(L10/K10)/LOOKUP(RIGHT($D$2,3),定数!$A$6:$A$13,定数!$B$6:$B$13))</f>
        <v>2.9005681818180773</v>
      </c>
      <c r="O10" s="40">
        <v>2016</v>
      </c>
      <c r="P10" s="8">
        <v>43968</v>
      </c>
      <c r="Q10" s="101">
        <v>109.026</v>
      </c>
      <c r="R10" s="101"/>
      <c r="S10" s="104">
        <f>IF(Q10="","",U10*N10*LOOKUP(RIGHT($D$2,3),定数!$A$6:$A$13,定数!$B$6:$B$13))</f>
        <v>4466.8749999997335</v>
      </c>
      <c r="T10" s="104"/>
      <c r="U10" s="105">
        <f>IF(Q10="","",IF(G10="買",(Q10-H10),(H10-Q10))*IF(RIGHT($D$2,3)="JPY",100,10000))</f>
        <v>15.399999999999636</v>
      </c>
      <c r="V10" s="105"/>
      <c r="W10" s="22">
        <f t="shared" ref="W10:W22" si="2">IF(U10&lt;&gt;"",IF(U10&gt;0,1+W9,0),"")</f>
        <v>2</v>
      </c>
      <c r="X10">
        <f t="shared" ref="X10:X73" si="3">IF(U10&lt;&gt;"",IF(U10&lt;0,1+X9,0),"")</f>
        <v>0</v>
      </c>
      <c r="Y10" s="41">
        <f>IF(C10&lt;&gt;"",MAX(C10,C9),"")</f>
        <v>104420.45454545473</v>
      </c>
      <c r="AA10">
        <f t="shared" ref="AA10:AA73" si="4">IF(S10&gt;0,S10,"")</f>
        <v>4466.8749999997335</v>
      </c>
      <c r="AB10" t="str">
        <f t="shared" ref="AB10:AB73" si="5">IF(S10&lt;0,S10,"")</f>
        <v/>
      </c>
    </row>
    <row r="11" spans="2:28" x14ac:dyDescent="0.2">
      <c r="B11" s="40">
        <v>3</v>
      </c>
      <c r="C11" s="100">
        <f t="shared" si="0"/>
        <v>108887.32954545447</v>
      </c>
      <c r="D11" s="100"/>
      <c r="E11" s="40">
        <v>2016</v>
      </c>
      <c r="F11" s="8">
        <v>43971</v>
      </c>
      <c r="G11" s="40" t="s">
        <v>4</v>
      </c>
      <c r="H11" s="101">
        <v>110.04300000000001</v>
      </c>
      <c r="I11" s="101"/>
      <c r="J11" s="54">
        <v>109.911</v>
      </c>
      <c r="K11" s="63">
        <f t="shared" si="1"/>
        <v>13.2000000000005</v>
      </c>
      <c r="L11" s="102">
        <f t="shared" ref="L11:L12" si="6">IF(K11="","",C11*0.03)</f>
        <v>3266.6198863636341</v>
      </c>
      <c r="M11" s="103"/>
      <c r="N11" s="6">
        <f>IF(K11="","",(L11/K11)/LOOKUP(RIGHT($D$2,3),定数!$A$6:$A$13,定数!$B$6:$B$13))</f>
        <v>2.4747120351238716</v>
      </c>
      <c r="O11" s="40">
        <v>2016</v>
      </c>
      <c r="P11" s="8">
        <v>43971</v>
      </c>
      <c r="Q11" s="101">
        <v>110.242</v>
      </c>
      <c r="R11" s="101"/>
      <c r="S11" s="104">
        <f>IF(Q11="","",U11*N11*LOOKUP(RIGHT($D$2,3),定数!$A$6:$A$13,定数!$B$6:$B$13))</f>
        <v>4924.6769498964568</v>
      </c>
      <c r="T11" s="104"/>
      <c r="U11" s="105">
        <f>IF(Q11="","",IF(G11="買",(Q11-H11),(H11-Q11))*IF(RIGHT($D$2,3)="JPY",100,10000))</f>
        <v>19.899999999999807</v>
      </c>
      <c r="V11" s="105"/>
      <c r="W11" s="22">
        <f t="shared" si="2"/>
        <v>3</v>
      </c>
      <c r="X11">
        <f t="shared" si="3"/>
        <v>0</v>
      </c>
      <c r="Y11" s="41">
        <f>IF(C11&lt;&gt;"",MAX(Y10,C11),"")</f>
        <v>108887.32954545447</v>
      </c>
      <c r="Z11" s="42">
        <f>IF(Y11&lt;&gt;"",1-(C11/Y11),"")</f>
        <v>0</v>
      </c>
      <c r="AA11">
        <f t="shared" si="4"/>
        <v>4924.6769498964568</v>
      </c>
      <c r="AB11" t="str">
        <f t="shared" si="5"/>
        <v/>
      </c>
    </row>
    <row r="12" spans="2:28" x14ac:dyDescent="0.2">
      <c r="B12" s="40">
        <v>4</v>
      </c>
      <c r="C12" s="100">
        <f t="shared" ref="C12:C75" si="7">IF(S11="","",C11+S11)</f>
        <v>113812.00649535093</v>
      </c>
      <c r="D12" s="100"/>
      <c r="E12" s="40">
        <v>2017</v>
      </c>
      <c r="F12" s="8">
        <v>44081</v>
      </c>
      <c r="G12" s="51" t="s">
        <v>3</v>
      </c>
      <c r="H12" s="101">
        <v>108.637</v>
      </c>
      <c r="I12" s="101"/>
      <c r="J12" s="54">
        <v>108.958</v>
      </c>
      <c r="K12" s="63">
        <f>(J12-H12)*100</f>
        <v>32.099999999999795</v>
      </c>
      <c r="L12" s="102">
        <f t="shared" si="6"/>
        <v>3414.3601948605278</v>
      </c>
      <c r="M12" s="103"/>
      <c r="N12" s="6">
        <f>IF(K12="","",(L12/K12)/LOOKUP(RIGHT($D$2,3),定数!$A$6:$A$13,定数!$B$6:$B$13))</f>
        <v>1.0636636121060903</v>
      </c>
      <c r="O12" s="40">
        <v>2017</v>
      </c>
      <c r="P12" s="8">
        <v>44082</v>
      </c>
      <c r="Q12" s="101">
        <v>108.14100000000001</v>
      </c>
      <c r="R12" s="101"/>
      <c r="S12" s="104">
        <f>IF(Q12="","",U12*N12*LOOKUP(RIGHT($D$2,3),定数!$A$6:$A$13,定数!$B$6:$B$13))</f>
        <v>5275.7715160461557</v>
      </c>
      <c r="T12" s="104"/>
      <c r="U12" s="105">
        <f t="shared" ref="U12:U75" si="8">IF(Q12="","",IF(G12="買",(Q12-H12),(H12-Q12))*IF(RIGHT($D$2,3)="JPY",100,10000))</f>
        <v>49.599999999999511</v>
      </c>
      <c r="V12" s="105"/>
      <c r="W12" s="22">
        <f t="shared" si="2"/>
        <v>4</v>
      </c>
      <c r="X12">
        <f t="shared" si="3"/>
        <v>0</v>
      </c>
      <c r="Y12" s="41">
        <f t="shared" ref="Y12:Y75" si="9">IF(C12&lt;&gt;"",MAX(Y11,C12),"")</f>
        <v>113812.00649535093</v>
      </c>
      <c r="Z12" s="42">
        <f t="shared" ref="Z12:Z75" si="10">IF(Y12&lt;&gt;"",1-(C12/Y12),"")</f>
        <v>0</v>
      </c>
      <c r="AA12">
        <f t="shared" si="4"/>
        <v>5275.7715160461557</v>
      </c>
      <c r="AB12" t="str">
        <f t="shared" si="5"/>
        <v/>
      </c>
    </row>
    <row r="13" spans="2:28" x14ac:dyDescent="0.2">
      <c r="B13" s="40">
        <v>5</v>
      </c>
      <c r="C13" s="100">
        <f t="shared" si="7"/>
        <v>119087.77801139708</v>
      </c>
      <c r="D13" s="100"/>
      <c r="E13" s="40">
        <v>2017</v>
      </c>
      <c r="F13" s="8" t="s">
        <v>72</v>
      </c>
      <c r="G13" s="51" t="s">
        <v>3</v>
      </c>
      <c r="H13" s="101">
        <v>111.444</v>
      </c>
      <c r="I13" s="101"/>
      <c r="J13" s="54">
        <v>111.563</v>
      </c>
      <c r="K13" s="63">
        <f>(J13-H13)*100</f>
        <v>11.899999999999977</v>
      </c>
      <c r="L13" s="102">
        <f t="shared" ref="L13:L76" si="11">IF(K13="","",C13*0.03)</f>
        <v>3572.6333403419121</v>
      </c>
      <c r="M13" s="103"/>
      <c r="N13" s="6">
        <f>IF(K13="","",(L13/K13)/LOOKUP(RIGHT($D$2,3),定数!$A$6:$A$13,定数!$B$6:$B$13))</f>
        <v>3.0022128910436292</v>
      </c>
      <c r="O13" s="40">
        <v>2017</v>
      </c>
      <c r="P13" s="8">
        <v>44002</v>
      </c>
      <c r="Q13" s="101">
        <v>111.25700000000001</v>
      </c>
      <c r="R13" s="101"/>
      <c r="S13" s="104">
        <f>IF(Q13="","",U13*N13*LOOKUP(RIGHT($D$2,3),定数!$A$6:$A$13,定数!$B$6:$B$13))</f>
        <v>5614.1381062515147</v>
      </c>
      <c r="T13" s="104"/>
      <c r="U13" s="105">
        <f t="shared" si="8"/>
        <v>18.699999999999761</v>
      </c>
      <c r="V13" s="105"/>
      <c r="W13" s="22">
        <f t="shared" si="2"/>
        <v>5</v>
      </c>
      <c r="X13">
        <f t="shared" si="3"/>
        <v>0</v>
      </c>
      <c r="Y13" s="41">
        <f t="shared" si="9"/>
        <v>119087.77801139708</v>
      </c>
      <c r="Z13" s="42">
        <f t="shared" si="10"/>
        <v>0</v>
      </c>
      <c r="AA13">
        <f t="shared" si="4"/>
        <v>5614.1381062515147</v>
      </c>
      <c r="AB13" t="str">
        <f t="shared" si="5"/>
        <v/>
      </c>
    </row>
    <row r="14" spans="2:28" x14ac:dyDescent="0.2">
      <c r="B14" s="40">
        <v>6</v>
      </c>
      <c r="C14" s="100">
        <f t="shared" si="7"/>
        <v>124701.91611764859</v>
      </c>
      <c r="D14" s="100"/>
      <c r="E14" s="40">
        <v>2017</v>
      </c>
      <c r="F14" s="8">
        <v>44009</v>
      </c>
      <c r="G14" s="40" t="s">
        <v>4</v>
      </c>
      <c r="H14" s="101">
        <v>111.97799999999999</v>
      </c>
      <c r="I14" s="101"/>
      <c r="J14" s="57">
        <v>111.82899999999999</v>
      </c>
      <c r="K14" s="63">
        <f>(H14-J14)*100</f>
        <v>14.900000000000091</v>
      </c>
      <c r="L14" s="102">
        <f t="shared" si="11"/>
        <v>3741.0574835294578</v>
      </c>
      <c r="M14" s="103"/>
      <c r="N14" s="6">
        <f>IF(K14="","",(L14/K14)/LOOKUP(RIGHT($D$2,3),定数!$A$6:$A$13,定数!$B$6:$B$13))</f>
        <v>2.5107768345835133</v>
      </c>
      <c r="O14" s="40">
        <v>2017</v>
      </c>
      <c r="P14" s="8">
        <v>44009</v>
      </c>
      <c r="Q14" s="101">
        <v>112.196</v>
      </c>
      <c r="R14" s="101"/>
      <c r="S14" s="104">
        <f>IF(Q14="","",U14*N14*LOOKUP(RIGHT($D$2,3),定数!$A$6:$A$13,定数!$B$6:$B$13))</f>
        <v>5473.4934993921479</v>
      </c>
      <c r="T14" s="104"/>
      <c r="U14" s="105">
        <f t="shared" si="8"/>
        <v>21.800000000000352</v>
      </c>
      <c r="V14" s="105"/>
      <c r="W14" s="22">
        <f t="shared" si="2"/>
        <v>6</v>
      </c>
      <c r="X14">
        <f t="shared" si="3"/>
        <v>0</v>
      </c>
      <c r="Y14" s="41">
        <f t="shared" si="9"/>
        <v>124701.91611764859</v>
      </c>
      <c r="Z14" s="42">
        <f t="shared" si="10"/>
        <v>0</v>
      </c>
      <c r="AA14">
        <f t="shared" si="4"/>
        <v>5473.4934993921479</v>
      </c>
      <c r="AB14" t="str">
        <f t="shared" si="5"/>
        <v/>
      </c>
    </row>
    <row r="15" spans="2:28" x14ac:dyDescent="0.2">
      <c r="B15" s="40">
        <v>7</v>
      </c>
      <c r="C15" s="100">
        <f t="shared" si="7"/>
        <v>130175.40961704074</v>
      </c>
      <c r="D15" s="100"/>
      <c r="E15" s="40">
        <v>2017</v>
      </c>
      <c r="F15" s="8">
        <v>44044</v>
      </c>
      <c r="G15" s="40" t="s">
        <v>3</v>
      </c>
      <c r="H15" s="101">
        <v>110.258</v>
      </c>
      <c r="I15" s="101"/>
      <c r="J15" s="55">
        <v>110.422</v>
      </c>
      <c r="K15" s="63">
        <f t="shared" ref="K15:K16" si="12">(J15-H15)*100</f>
        <v>16.400000000000148</v>
      </c>
      <c r="L15" s="102">
        <f t="shared" si="11"/>
        <v>3905.2622885112223</v>
      </c>
      <c r="M15" s="103"/>
      <c r="N15" s="6">
        <f>IF(K15="","",(L15/K15)/LOOKUP(RIGHT($D$2,3),定数!$A$6:$A$13,定数!$B$6:$B$13))</f>
        <v>2.3812574929946262</v>
      </c>
      <c r="O15" s="40">
        <v>2017</v>
      </c>
      <c r="P15" s="8">
        <v>44044</v>
      </c>
      <c r="Q15" s="101">
        <v>110.014</v>
      </c>
      <c r="R15" s="101"/>
      <c r="S15" s="104">
        <f>IF(Q15="","",U15*N15*LOOKUP(RIGHT($D$2,3),定数!$A$6:$A$13,定数!$B$6:$B$13))</f>
        <v>5810.2682829068826</v>
      </c>
      <c r="T15" s="104"/>
      <c r="U15" s="105">
        <f t="shared" si="8"/>
        <v>24.399999999999977</v>
      </c>
      <c r="V15" s="105"/>
      <c r="W15" s="22">
        <f t="shared" si="2"/>
        <v>7</v>
      </c>
      <c r="X15">
        <f t="shared" si="3"/>
        <v>0</v>
      </c>
      <c r="Y15" s="41">
        <f t="shared" si="9"/>
        <v>130175.40961704074</v>
      </c>
      <c r="Z15" s="42">
        <f t="shared" si="10"/>
        <v>0</v>
      </c>
      <c r="AA15">
        <f t="shared" si="4"/>
        <v>5810.2682829068826</v>
      </c>
      <c r="AB15" t="str">
        <f t="shared" si="5"/>
        <v/>
      </c>
    </row>
    <row r="16" spans="2:28" x14ac:dyDescent="0.2">
      <c r="B16" s="40">
        <v>8</v>
      </c>
      <c r="C16" s="100">
        <f t="shared" si="7"/>
        <v>135985.67789994762</v>
      </c>
      <c r="D16" s="100"/>
      <c r="E16" s="40">
        <v>2017</v>
      </c>
      <c r="F16" s="8">
        <v>44061</v>
      </c>
      <c r="G16" s="40" t="s">
        <v>3</v>
      </c>
      <c r="H16" s="101">
        <v>109.405</v>
      </c>
      <c r="I16" s="101"/>
      <c r="J16" s="62">
        <v>109.545</v>
      </c>
      <c r="K16" s="63">
        <f t="shared" si="12"/>
        <v>14.000000000000057</v>
      </c>
      <c r="L16" s="102">
        <f t="shared" si="11"/>
        <v>4079.5703369984285</v>
      </c>
      <c r="M16" s="103"/>
      <c r="N16" s="6">
        <f>IF(K16="","",(L16/K16)/LOOKUP(RIGHT($D$2,3),定数!$A$6:$A$13,定数!$B$6:$B$13))</f>
        <v>2.9139788121417229</v>
      </c>
      <c r="O16" s="40">
        <v>2017</v>
      </c>
      <c r="P16" s="8">
        <v>44061</v>
      </c>
      <c r="Q16" s="101">
        <v>109.19</v>
      </c>
      <c r="R16" s="101"/>
      <c r="S16" s="104">
        <f>IF(Q16="","",U16*N16*LOOKUP(RIGHT($D$2,3),定数!$A$6:$A$13,定数!$B$6:$B$13))</f>
        <v>6265.0544461048039</v>
      </c>
      <c r="T16" s="104"/>
      <c r="U16" s="105">
        <f t="shared" si="8"/>
        <v>21.500000000000341</v>
      </c>
      <c r="V16" s="105"/>
      <c r="W16" s="22">
        <f t="shared" si="2"/>
        <v>8</v>
      </c>
      <c r="X16">
        <f t="shared" si="3"/>
        <v>0</v>
      </c>
      <c r="Y16" s="41">
        <f t="shared" si="9"/>
        <v>135985.67789994762</v>
      </c>
      <c r="Z16" s="42">
        <f t="shared" si="10"/>
        <v>0</v>
      </c>
      <c r="AA16">
        <f t="shared" si="4"/>
        <v>6265.0544461048039</v>
      </c>
      <c r="AB16" t="str">
        <f t="shared" si="5"/>
        <v/>
      </c>
    </row>
    <row r="17" spans="2:28" x14ac:dyDescent="0.2">
      <c r="B17" s="40">
        <v>9</v>
      </c>
      <c r="C17" s="100">
        <f t="shared" si="7"/>
        <v>142250.73234605242</v>
      </c>
      <c r="D17" s="100"/>
      <c r="E17" s="40">
        <v>2017</v>
      </c>
      <c r="F17" s="8">
        <v>44073</v>
      </c>
      <c r="G17" s="40" t="s">
        <v>4</v>
      </c>
      <c r="H17" s="101">
        <v>109.767</v>
      </c>
      <c r="I17" s="101"/>
      <c r="J17" s="62">
        <v>109.663</v>
      </c>
      <c r="K17" s="63">
        <f>(H17-J17)*100</f>
        <v>10.39999999999992</v>
      </c>
      <c r="L17" s="102">
        <f t="shared" si="11"/>
        <v>4267.5219703815728</v>
      </c>
      <c r="M17" s="103"/>
      <c r="N17" s="6">
        <f>IF(K17="","",(L17/K17)/LOOKUP(RIGHT($D$2,3),定数!$A$6:$A$13,定数!$B$6:$B$13))</f>
        <v>4.1033865099823128</v>
      </c>
      <c r="O17" s="40">
        <v>2017</v>
      </c>
      <c r="P17" s="8">
        <v>44073</v>
      </c>
      <c r="Q17" s="101">
        <v>109.94199999999999</v>
      </c>
      <c r="R17" s="101"/>
      <c r="S17" s="104">
        <f>IF(Q17="","",U17*N17*LOOKUP(RIGHT($D$2,3),定数!$A$6:$A$13,定数!$B$6:$B$13))</f>
        <v>7180.9263924689303</v>
      </c>
      <c r="T17" s="104"/>
      <c r="U17" s="105">
        <f t="shared" si="8"/>
        <v>17.499999999999716</v>
      </c>
      <c r="V17" s="105"/>
      <c r="W17" s="22">
        <f t="shared" si="2"/>
        <v>9</v>
      </c>
      <c r="X17">
        <f t="shared" si="3"/>
        <v>0</v>
      </c>
      <c r="Y17" s="41">
        <f t="shared" si="9"/>
        <v>142250.73234605242</v>
      </c>
      <c r="Z17" s="42">
        <f t="shared" si="10"/>
        <v>0</v>
      </c>
      <c r="AA17">
        <f t="shared" si="4"/>
        <v>7180.9263924689303</v>
      </c>
      <c r="AB17" t="str">
        <f t="shared" si="5"/>
        <v/>
      </c>
    </row>
    <row r="18" spans="2:28" x14ac:dyDescent="0.2">
      <c r="B18" s="40">
        <v>10</v>
      </c>
      <c r="C18" s="100">
        <f t="shared" si="7"/>
        <v>149431.65873852136</v>
      </c>
      <c r="D18" s="100"/>
      <c r="E18" s="40">
        <v>2017</v>
      </c>
      <c r="F18" s="8">
        <v>44081</v>
      </c>
      <c r="G18" s="40" t="s">
        <v>3</v>
      </c>
      <c r="H18" s="101">
        <v>108.63800000000001</v>
      </c>
      <c r="I18" s="101"/>
      <c r="J18" s="62">
        <v>108.96</v>
      </c>
      <c r="K18" s="63">
        <f>(J18-H18)*100</f>
        <v>32.199999999998852</v>
      </c>
      <c r="L18" s="102">
        <f t="shared" si="11"/>
        <v>4482.9497621556411</v>
      </c>
      <c r="M18" s="103"/>
      <c r="N18" s="6">
        <f>IF(K18="","",(L18/K18)/LOOKUP(RIGHT($D$2,3),定数!$A$6:$A$13,定数!$B$6:$B$13))</f>
        <v>1.3922204230297519</v>
      </c>
      <c r="O18" s="40">
        <v>2017</v>
      </c>
      <c r="P18" s="8">
        <v>44081</v>
      </c>
      <c r="Q18" s="101">
        <v>108.145</v>
      </c>
      <c r="R18" s="101"/>
      <c r="S18" s="104">
        <f>IF(Q18="","",U18*N18*LOOKUP(RIGHT($D$2,3),定数!$A$6:$A$13,定数!$B$6:$B$13))</f>
        <v>6863.6466855368053</v>
      </c>
      <c r="T18" s="104"/>
      <c r="U18" s="105">
        <f t="shared" si="8"/>
        <v>49.300000000000921</v>
      </c>
      <c r="V18" s="105"/>
      <c r="W18" s="22">
        <f t="shared" si="2"/>
        <v>10</v>
      </c>
      <c r="X18">
        <f t="shared" si="3"/>
        <v>0</v>
      </c>
      <c r="Y18" s="41">
        <f t="shared" si="9"/>
        <v>149431.65873852136</v>
      </c>
      <c r="Z18" s="42">
        <f t="shared" si="10"/>
        <v>0</v>
      </c>
      <c r="AA18">
        <f t="shared" si="4"/>
        <v>6863.6466855368053</v>
      </c>
      <c r="AB18" t="str">
        <f t="shared" si="5"/>
        <v/>
      </c>
    </row>
    <row r="19" spans="2:28" x14ac:dyDescent="0.2">
      <c r="B19" s="40">
        <v>11</v>
      </c>
      <c r="C19" s="100">
        <f t="shared" si="7"/>
        <v>156295.30542405817</v>
      </c>
      <c r="D19" s="100"/>
      <c r="E19" s="40"/>
      <c r="F19" s="8"/>
      <c r="G19" s="40"/>
      <c r="H19" s="108"/>
      <c r="I19" s="108"/>
      <c r="J19" s="55"/>
      <c r="K19" s="61"/>
      <c r="L19" s="102" t="str">
        <f t="shared" si="11"/>
        <v/>
      </c>
      <c r="M19" s="103"/>
      <c r="N19" s="6" t="str">
        <f>IF(K19="","",(L19/K19)/LOOKUP(RIGHT($D$2,3),定数!$A$6:$A$13,定数!$B$6:$B$13))</f>
        <v/>
      </c>
      <c r="O19" s="40"/>
      <c r="P19" s="8"/>
      <c r="Q19" s="108"/>
      <c r="R19" s="108"/>
      <c r="S19" s="104" t="str">
        <f>IF(Q19="","",U19*N19*LOOKUP(RIGHT($D$2,3),定数!$A$6:$A$13,定数!$B$6:$B$13))</f>
        <v/>
      </c>
      <c r="T19" s="104"/>
      <c r="U19" s="105" t="str">
        <f t="shared" si="8"/>
        <v/>
      </c>
      <c r="V19" s="105"/>
      <c r="W19" s="22" t="str">
        <f t="shared" si="2"/>
        <v/>
      </c>
      <c r="X19" t="str">
        <f t="shared" si="3"/>
        <v/>
      </c>
      <c r="Y19" s="41">
        <f t="shared" si="9"/>
        <v>156295.30542405817</v>
      </c>
      <c r="Z19" s="42">
        <f t="shared" si="10"/>
        <v>0</v>
      </c>
      <c r="AA19" t="str">
        <f t="shared" si="4"/>
        <v/>
      </c>
      <c r="AB19" t="str">
        <f t="shared" si="5"/>
        <v/>
      </c>
    </row>
    <row r="20" spans="2:28" x14ac:dyDescent="0.2">
      <c r="B20" s="40">
        <v>12</v>
      </c>
      <c r="C20" s="100" t="str">
        <f t="shared" si="7"/>
        <v/>
      </c>
      <c r="D20" s="100"/>
      <c r="E20" s="40"/>
      <c r="F20" s="8"/>
      <c r="G20" s="40"/>
      <c r="H20" s="108"/>
      <c r="I20" s="108"/>
      <c r="J20" s="55"/>
      <c r="K20" s="61"/>
      <c r="L20" s="102" t="str">
        <f t="shared" si="11"/>
        <v/>
      </c>
      <c r="M20" s="103"/>
      <c r="N20" s="6" t="str">
        <f>IF(K20="","",(L20/K20)/LOOKUP(RIGHT($D$2,3),定数!$A$6:$A$13,定数!$B$6:$B$13))</f>
        <v/>
      </c>
      <c r="O20" s="40"/>
      <c r="P20" s="8"/>
      <c r="Q20" s="108"/>
      <c r="R20" s="108"/>
      <c r="S20" s="104" t="str">
        <f>IF(Q20="","",U20*N20*LOOKUP(RIGHT($D$2,3),定数!$A$6:$A$13,定数!$B$6:$B$13))</f>
        <v/>
      </c>
      <c r="T20" s="104"/>
      <c r="U20" s="105" t="str">
        <f t="shared" si="8"/>
        <v/>
      </c>
      <c r="V20" s="105"/>
      <c r="W20" s="22" t="str">
        <f t="shared" si="2"/>
        <v/>
      </c>
      <c r="X20" t="str">
        <f t="shared" si="3"/>
        <v/>
      </c>
      <c r="Y20" s="41" t="str">
        <f t="shared" si="9"/>
        <v/>
      </c>
      <c r="Z20" s="42" t="str">
        <f t="shared" si="10"/>
        <v/>
      </c>
      <c r="AA20" t="str">
        <f t="shared" si="4"/>
        <v/>
      </c>
      <c r="AB20" t="str">
        <f t="shared" si="5"/>
        <v/>
      </c>
    </row>
    <row r="21" spans="2:28" x14ac:dyDescent="0.2">
      <c r="B21" s="40">
        <v>13</v>
      </c>
      <c r="C21" s="100" t="str">
        <f t="shared" si="7"/>
        <v/>
      </c>
      <c r="D21" s="100"/>
      <c r="E21" s="40"/>
      <c r="F21" s="8"/>
      <c r="G21" s="40"/>
      <c r="H21" s="108"/>
      <c r="I21" s="108"/>
      <c r="J21" s="55"/>
      <c r="K21" s="61"/>
      <c r="L21" s="102" t="str">
        <f t="shared" si="11"/>
        <v/>
      </c>
      <c r="M21" s="103"/>
      <c r="N21" s="6" t="str">
        <f>IF(K21="","",(L21/K21)/LOOKUP(RIGHT($D$2,3),定数!$A$6:$A$13,定数!$B$6:$B$13))</f>
        <v/>
      </c>
      <c r="O21" s="40"/>
      <c r="P21" s="8"/>
      <c r="Q21" s="108"/>
      <c r="R21" s="108"/>
      <c r="S21" s="104" t="str">
        <f>IF(Q21="","",U21*N21*LOOKUP(RIGHT($D$2,3),定数!$A$6:$A$13,定数!$B$6:$B$13))</f>
        <v/>
      </c>
      <c r="T21" s="104"/>
      <c r="U21" s="105" t="str">
        <f t="shared" si="8"/>
        <v/>
      </c>
      <c r="V21" s="105"/>
      <c r="W21" s="22" t="str">
        <f t="shared" si="2"/>
        <v/>
      </c>
      <c r="X21" t="str">
        <f t="shared" si="3"/>
        <v/>
      </c>
      <c r="Y21" s="41" t="str">
        <f t="shared" si="9"/>
        <v/>
      </c>
      <c r="Z21" s="42" t="str">
        <f t="shared" si="10"/>
        <v/>
      </c>
      <c r="AA21" t="str">
        <f t="shared" si="4"/>
        <v/>
      </c>
      <c r="AB21" t="str">
        <f t="shared" si="5"/>
        <v/>
      </c>
    </row>
    <row r="22" spans="2:28" x14ac:dyDescent="0.2">
      <c r="B22" s="40">
        <v>14</v>
      </c>
      <c r="C22" s="100" t="str">
        <f t="shared" si="7"/>
        <v/>
      </c>
      <c r="D22" s="100"/>
      <c r="E22" s="40"/>
      <c r="F22" s="8"/>
      <c r="G22" s="40"/>
      <c r="H22" s="108"/>
      <c r="I22" s="108"/>
      <c r="J22" s="55"/>
      <c r="K22" s="61"/>
      <c r="L22" s="102" t="str">
        <f t="shared" si="11"/>
        <v/>
      </c>
      <c r="M22" s="103"/>
      <c r="N22" s="6" t="str">
        <f>IF(K22="","",(L22/K22)/LOOKUP(RIGHT($D$2,3),定数!$A$6:$A$13,定数!$B$6:$B$13))</f>
        <v/>
      </c>
      <c r="O22" s="40"/>
      <c r="P22" s="8"/>
      <c r="Q22" s="108"/>
      <c r="R22" s="108"/>
      <c r="S22" s="104" t="str">
        <f>IF(Q22="","",U22*N22*LOOKUP(RIGHT($D$2,3),定数!$A$6:$A$13,定数!$B$6:$B$13))</f>
        <v/>
      </c>
      <c r="T22" s="104"/>
      <c r="U22" s="105" t="str">
        <f t="shared" si="8"/>
        <v/>
      </c>
      <c r="V22" s="105"/>
      <c r="W22" s="22" t="str">
        <f t="shared" si="2"/>
        <v/>
      </c>
      <c r="X22" t="str">
        <f t="shared" si="3"/>
        <v/>
      </c>
      <c r="Y22" s="41" t="str">
        <f t="shared" si="9"/>
        <v/>
      </c>
      <c r="Z22" s="42" t="str">
        <f t="shared" si="10"/>
        <v/>
      </c>
      <c r="AA22" t="str">
        <f t="shared" si="4"/>
        <v/>
      </c>
      <c r="AB22" t="str">
        <f t="shared" si="5"/>
        <v/>
      </c>
    </row>
    <row r="23" spans="2:28" x14ac:dyDescent="0.2">
      <c r="B23" s="40">
        <v>15</v>
      </c>
      <c r="C23" s="100" t="str">
        <f t="shared" si="7"/>
        <v/>
      </c>
      <c r="D23" s="100"/>
      <c r="E23" s="40"/>
      <c r="F23" s="8"/>
      <c r="G23" s="40"/>
      <c r="H23" s="108"/>
      <c r="I23" s="108"/>
      <c r="J23" s="55"/>
      <c r="K23" s="61"/>
      <c r="L23" s="102" t="str">
        <f t="shared" si="11"/>
        <v/>
      </c>
      <c r="M23" s="103"/>
      <c r="N23" s="6" t="str">
        <f>IF(K23="","",(L23/K23)/LOOKUP(RIGHT($D$2,3),定数!$A$6:$A$13,定数!$B$6:$B$13))</f>
        <v/>
      </c>
      <c r="O23" s="40"/>
      <c r="P23" s="8"/>
      <c r="Q23" s="108"/>
      <c r="R23" s="108"/>
      <c r="S23" s="104" t="str">
        <f>IF(Q23="","",U23*N23*LOOKUP(RIGHT($D$2,3),定数!$A$6:$A$13,定数!$B$6:$B$13))</f>
        <v/>
      </c>
      <c r="T23" s="104"/>
      <c r="U23" s="105" t="str">
        <f t="shared" si="8"/>
        <v/>
      </c>
      <c r="V23" s="105"/>
      <c r="W23" t="str">
        <f t="shared" ref="W23:X74" si="13">IF(T23&lt;&gt;"",IF(T23&lt;0,1+W22,0),"")</f>
        <v/>
      </c>
      <c r="X23" t="str">
        <f t="shared" si="3"/>
        <v/>
      </c>
      <c r="Y23" s="41" t="str">
        <f t="shared" si="9"/>
        <v/>
      </c>
      <c r="Z23" s="42" t="str">
        <f t="shared" si="10"/>
        <v/>
      </c>
      <c r="AA23" t="str">
        <f t="shared" si="4"/>
        <v/>
      </c>
      <c r="AB23" t="str">
        <f t="shared" si="5"/>
        <v/>
      </c>
    </row>
    <row r="24" spans="2:28" x14ac:dyDescent="0.2">
      <c r="B24" s="40">
        <v>16</v>
      </c>
      <c r="C24" s="100" t="str">
        <f t="shared" si="7"/>
        <v/>
      </c>
      <c r="D24" s="100"/>
      <c r="E24" s="40"/>
      <c r="F24" s="8"/>
      <c r="G24" s="40"/>
      <c r="H24" s="108"/>
      <c r="I24" s="108"/>
      <c r="J24" s="55"/>
      <c r="K24" s="61"/>
      <c r="L24" s="102" t="str">
        <f t="shared" si="11"/>
        <v/>
      </c>
      <c r="M24" s="103"/>
      <c r="N24" s="6" t="str">
        <f>IF(K24="","",(L24/K24)/LOOKUP(RIGHT($D$2,3),定数!$A$6:$A$13,定数!$B$6:$B$13))</f>
        <v/>
      </c>
      <c r="O24" s="40"/>
      <c r="P24" s="8"/>
      <c r="Q24" s="108"/>
      <c r="R24" s="108"/>
      <c r="S24" s="104" t="str">
        <f>IF(Q24="","",U24*N24*LOOKUP(RIGHT($D$2,3),定数!$A$6:$A$13,定数!$B$6:$B$13))</f>
        <v/>
      </c>
      <c r="T24" s="104"/>
      <c r="U24" s="105" t="str">
        <f t="shared" si="8"/>
        <v/>
      </c>
      <c r="V24" s="105"/>
      <c r="W24" t="str">
        <f t="shared" si="13"/>
        <v/>
      </c>
      <c r="X24" t="str">
        <f t="shared" si="3"/>
        <v/>
      </c>
      <c r="Y24" s="41" t="str">
        <f t="shared" si="9"/>
        <v/>
      </c>
      <c r="Z24" s="42" t="str">
        <f t="shared" si="10"/>
        <v/>
      </c>
      <c r="AA24" t="str">
        <f t="shared" si="4"/>
        <v/>
      </c>
      <c r="AB24" t="str">
        <f t="shared" si="5"/>
        <v/>
      </c>
    </row>
    <row r="25" spans="2:28" x14ac:dyDescent="0.2">
      <c r="B25" s="40">
        <v>17</v>
      </c>
      <c r="C25" s="100" t="str">
        <f t="shared" si="7"/>
        <v/>
      </c>
      <c r="D25" s="100"/>
      <c r="E25" s="40"/>
      <c r="F25" s="8"/>
      <c r="G25" s="40"/>
      <c r="H25" s="108"/>
      <c r="I25" s="108"/>
      <c r="J25" s="55"/>
      <c r="K25" s="61"/>
      <c r="L25" s="102" t="str">
        <f t="shared" si="11"/>
        <v/>
      </c>
      <c r="M25" s="103"/>
      <c r="N25" s="6" t="str">
        <f>IF(K25="","",(L25/K25)/LOOKUP(RIGHT($D$2,3),定数!$A$6:$A$13,定数!$B$6:$B$13))</f>
        <v/>
      </c>
      <c r="O25" s="40"/>
      <c r="P25" s="8"/>
      <c r="Q25" s="108"/>
      <c r="R25" s="108"/>
      <c r="S25" s="104" t="str">
        <f>IF(Q25="","",U25*N25*LOOKUP(RIGHT($D$2,3),定数!$A$6:$A$13,定数!$B$6:$B$13))</f>
        <v/>
      </c>
      <c r="T25" s="104"/>
      <c r="U25" s="105" t="str">
        <f t="shared" si="8"/>
        <v/>
      </c>
      <c r="V25" s="105"/>
      <c r="W25" t="str">
        <f t="shared" si="13"/>
        <v/>
      </c>
      <c r="X25" t="str">
        <f t="shared" si="3"/>
        <v/>
      </c>
      <c r="Y25" s="41" t="str">
        <f t="shared" si="9"/>
        <v/>
      </c>
      <c r="Z25" s="42" t="str">
        <f t="shared" si="10"/>
        <v/>
      </c>
      <c r="AA25" t="str">
        <f t="shared" si="4"/>
        <v/>
      </c>
      <c r="AB25" t="str">
        <f t="shared" si="5"/>
        <v/>
      </c>
    </row>
    <row r="26" spans="2:28" x14ac:dyDescent="0.2">
      <c r="B26" s="40">
        <v>18</v>
      </c>
      <c r="C26" s="100" t="str">
        <f t="shared" si="7"/>
        <v/>
      </c>
      <c r="D26" s="100"/>
      <c r="E26" s="40"/>
      <c r="F26" s="8"/>
      <c r="G26" s="40"/>
      <c r="H26" s="108"/>
      <c r="I26" s="108"/>
      <c r="J26" s="55"/>
      <c r="K26" s="61"/>
      <c r="L26" s="102" t="str">
        <f t="shared" si="11"/>
        <v/>
      </c>
      <c r="M26" s="103"/>
      <c r="N26" s="6" t="str">
        <f>IF(K26="","",(L26/K26)/LOOKUP(RIGHT($D$2,3),定数!$A$6:$A$13,定数!$B$6:$B$13))</f>
        <v/>
      </c>
      <c r="O26" s="40"/>
      <c r="P26" s="8"/>
      <c r="Q26" s="108"/>
      <c r="R26" s="108"/>
      <c r="S26" s="104" t="str">
        <f>IF(Q26="","",U26*N26*LOOKUP(RIGHT($D$2,3),定数!$A$6:$A$13,定数!$B$6:$B$13))</f>
        <v/>
      </c>
      <c r="T26" s="104"/>
      <c r="U26" s="105" t="str">
        <f t="shared" si="8"/>
        <v/>
      </c>
      <c r="V26" s="105"/>
      <c r="W26" t="str">
        <f t="shared" si="13"/>
        <v/>
      </c>
      <c r="X26" t="str">
        <f t="shared" si="3"/>
        <v/>
      </c>
      <c r="Y26" s="41" t="str">
        <f t="shared" si="9"/>
        <v/>
      </c>
      <c r="Z26" s="42" t="str">
        <f t="shared" si="10"/>
        <v/>
      </c>
      <c r="AA26" t="str">
        <f t="shared" si="4"/>
        <v/>
      </c>
      <c r="AB26" t="str">
        <f t="shared" si="5"/>
        <v/>
      </c>
    </row>
    <row r="27" spans="2:28" x14ac:dyDescent="0.2">
      <c r="B27" s="40">
        <v>19</v>
      </c>
      <c r="C27" s="100" t="str">
        <f t="shared" si="7"/>
        <v/>
      </c>
      <c r="D27" s="100"/>
      <c r="E27" s="40"/>
      <c r="F27" s="8"/>
      <c r="G27" s="40"/>
      <c r="H27" s="108"/>
      <c r="I27" s="108"/>
      <c r="J27" s="55"/>
      <c r="K27" s="61"/>
      <c r="L27" s="102" t="str">
        <f t="shared" si="11"/>
        <v/>
      </c>
      <c r="M27" s="103"/>
      <c r="N27" s="6" t="str">
        <f>IF(K27="","",(L27/K27)/LOOKUP(RIGHT($D$2,3),定数!$A$6:$A$13,定数!$B$6:$B$13))</f>
        <v/>
      </c>
      <c r="O27" s="40"/>
      <c r="P27" s="8"/>
      <c r="Q27" s="108"/>
      <c r="R27" s="108"/>
      <c r="S27" s="104" t="str">
        <f>IF(Q27="","",U27*N27*LOOKUP(RIGHT($D$2,3),定数!$A$6:$A$13,定数!$B$6:$B$13))</f>
        <v/>
      </c>
      <c r="T27" s="104"/>
      <c r="U27" s="105" t="str">
        <f t="shared" si="8"/>
        <v/>
      </c>
      <c r="V27" s="105"/>
      <c r="W27" t="str">
        <f t="shared" si="13"/>
        <v/>
      </c>
      <c r="X27" t="str">
        <f t="shared" si="3"/>
        <v/>
      </c>
      <c r="Y27" s="41" t="str">
        <f t="shared" si="9"/>
        <v/>
      </c>
      <c r="Z27" s="42" t="str">
        <f t="shared" si="10"/>
        <v/>
      </c>
      <c r="AA27" t="str">
        <f t="shared" si="4"/>
        <v/>
      </c>
      <c r="AB27" t="str">
        <f t="shared" si="5"/>
        <v/>
      </c>
    </row>
    <row r="28" spans="2:28" x14ac:dyDescent="0.2">
      <c r="B28" s="40">
        <v>20</v>
      </c>
      <c r="C28" s="100" t="str">
        <f t="shared" si="7"/>
        <v/>
      </c>
      <c r="D28" s="100"/>
      <c r="E28" s="40"/>
      <c r="F28" s="8"/>
      <c r="G28" s="40"/>
      <c r="H28" s="108"/>
      <c r="I28" s="108"/>
      <c r="J28" s="55"/>
      <c r="K28" s="61"/>
      <c r="L28" s="102" t="str">
        <f t="shared" si="11"/>
        <v/>
      </c>
      <c r="M28" s="103"/>
      <c r="N28" s="6" t="str">
        <f>IF(K28="","",(L28/K28)/LOOKUP(RIGHT($D$2,3),定数!$A$6:$A$13,定数!$B$6:$B$13))</f>
        <v/>
      </c>
      <c r="O28" s="40"/>
      <c r="P28" s="8"/>
      <c r="Q28" s="108"/>
      <c r="R28" s="108"/>
      <c r="S28" s="104" t="str">
        <f>IF(Q28="","",U28*N28*LOOKUP(RIGHT($D$2,3),定数!$A$6:$A$13,定数!$B$6:$B$13))</f>
        <v/>
      </c>
      <c r="T28" s="104"/>
      <c r="U28" s="105" t="str">
        <f t="shared" si="8"/>
        <v/>
      </c>
      <c r="V28" s="105"/>
      <c r="W28" t="str">
        <f t="shared" si="13"/>
        <v/>
      </c>
      <c r="X28" t="str">
        <f t="shared" si="3"/>
        <v/>
      </c>
      <c r="Y28" s="41" t="str">
        <f t="shared" si="9"/>
        <v/>
      </c>
      <c r="Z28" s="42" t="str">
        <f t="shared" si="10"/>
        <v/>
      </c>
      <c r="AA28" t="str">
        <f t="shared" si="4"/>
        <v/>
      </c>
      <c r="AB28" t="str">
        <f t="shared" si="5"/>
        <v/>
      </c>
    </row>
    <row r="29" spans="2:28" x14ac:dyDescent="0.2">
      <c r="B29" s="40">
        <v>21</v>
      </c>
      <c r="C29" s="100" t="str">
        <f t="shared" si="7"/>
        <v/>
      </c>
      <c r="D29" s="100"/>
      <c r="E29" s="40"/>
      <c r="F29" s="8"/>
      <c r="G29" s="40"/>
      <c r="H29" s="108"/>
      <c r="I29" s="108"/>
      <c r="J29" s="55"/>
      <c r="K29" s="61"/>
      <c r="L29" s="102" t="str">
        <f t="shared" si="11"/>
        <v/>
      </c>
      <c r="M29" s="103"/>
      <c r="N29" s="6" t="str">
        <f>IF(K29="","",(L29/K29)/LOOKUP(RIGHT($D$2,3),定数!$A$6:$A$13,定数!$B$6:$B$13))</f>
        <v/>
      </c>
      <c r="O29" s="40"/>
      <c r="P29" s="8"/>
      <c r="Q29" s="108"/>
      <c r="R29" s="108"/>
      <c r="S29" s="104" t="str">
        <f>IF(Q29="","",U29*N29*LOOKUP(RIGHT($D$2,3),定数!$A$6:$A$13,定数!$B$6:$B$13))</f>
        <v/>
      </c>
      <c r="T29" s="104"/>
      <c r="U29" s="105" t="str">
        <f t="shared" si="8"/>
        <v/>
      </c>
      <c r="V29" s="105"/>
      <c r="W29" t="str">
        <f t="shared" si="13"/>
        <v/>
      </c>
      <c r="X29" t="str">
        <f t="shared" si="3"/>
        <v/>
      </c>
      <c r="Y29" s="41" t="str">
        <f t="shared" si="9"/>
        <v/>
      </c>
      <c r="Z29" s="42" t="str">
        <f t="shared" si="10"/>
        <v/>
      </c>
      <c r="AA29" t="str">
        <f t="shared" si="4"/>
        <v/>
      </c>
      <c r="AB29" t="str">
        <f t="shared" si="5"/>
        <v/>
      </c>
    </row>
    <row r="30" spans="2:28" x14ac:dyDescent="0.2">
      <c r="B30" s="40">
        <v>22</v>
      </c>
      <c r="C30" s="100" t="str">
        <f t="shared" si="7"/>
        <v/>
      </c>
      <c r="D30" s="100"/>
      <c r="E30" s="40"/>
      <c r="F30" s="8"/>
      <c r="G30" s="40"/>
      <c r="H30" s="108"/>
      <c r="I30" s="108"/>
      <c r="J30" s="55"/>
      <c r="K30" s="61"/>
      <c r="L30" s="102" t="str">
        <f t="shared" si="11"/>
        <v/>
      </c>
      <c r="M30" s="103"/>
      <c r="N30" s="6" t="str">
        <f>IF(K30="","",(L30/K30)/LOOKUP(RIGHT($D$2,3),定数!$A$6:$A$13,定数!$B$6:$B$13))</f>
        <v/>
      </c>
      <c r="O30" s="40"/>
      <c r="P30" s="8"/>
      <c r="Q30" s="108"/>
      <c r="R30" s="108"/>
      <c r="S30" s="104" t="str">
        <f>IF(Q30="","",U30*N30*LOOKUP(RIGHT($D$2,3),定数!$A$6:$A$13,定数!$B$6:$B$13))</f>
        <v/>
      </c>
      <c r="T30" s="104"/>
      <c r="U30" s="105" t="str">
        <f t="shared" si="8"/>
        <v/>
      </c>
      <c r="V30" s="105"/>
      <c r="W30" t="str">
        <f t="shared" si="13"/>
        <v/>
      </c>
      <c r="X30" t="str">
        <f t="shared" si="3"/>
        <v/>
      </c>
      <c r="Y30" s="41" t="str">
        <f t="shared" si="9"/>
        <v/>
      </c>
      <c r="Z30" s="42" t="str">
        <f t="shared" si="10"/>
        <v/>
      </c>
      <c r="AA30" t="str">
        <f t="shared" si="4"/>
        <v/>
      </c>
      <c r="AB30" t="str">
        <f t="shared" si="5"/>
        <v/>
      </c>
    </row>
    <row r="31" spans="2:28" x14ac:dyDescent="0.2">
      <c r="B31" s="40">
        <v>23</v>
      </c>
      <c r="C31" s="100" t="str">
        <f t="shared" si="7"/>
        <v/>
      </c>
      <c r="D31" s="100"/>
      <c r="E31" s="40"/>
      <c r="F31" s="8"/>
      <c r="G31" s="40"/>
      <c r="H31" s="108"/>
      <c r="I31" s="108"/>
      <c r="J31" s="55"/>
      <c r="K31" s="61"/>
      <c r="L31" s="102" t="str">
        <f t="shared" si="11"/>
        <v/>
      </c>
      <c r="M31" s="103"/>
      <c r="N31" s="6" t="str">
        <f>IF(K31="","",(L31/K31)/LOOKUP(RIGHT($D$2,3),定数!$A$6:$A$13,定数!$B$6:$B$13))</f>
        <v/>
      </c>
      <c r="O31" s="40"/>
      <c r="P31" s="8"/>
      <c r="Q31" s="108"/>
      <c r="R31" s="108"/>
      <c r="S31" s="104" t="str">
        <f>IF(Q31="","",U31*N31*LOOKUP(RIGHT($D$2,3),定数!$A$6:$A$13,定数!$B$6:$B$13))</f>
        <v/>
      </c>
      <c r="T31" s="104"/>
      <c r="U31" s="105" t="str">
        <f t="shared" si="8"/>
        <v/>
      </c>
      <c r="V31" s="105"/>
      <c r="W31" t="str">
        <f t="shared" si="13"/>
        <v/>
      </c>
      <c r="X31" t="str">
        <f t="shared" si="3"/>
        <v/>
      </c>
      <c r="Y31" s="41" t="str">
        <f t="shared" si="9"/>
        <v/>
      </c>
      <c r="Z31" s="42" t="str">
        <f t="shared" si="10"/>
        <v/>
      </c>
      <c r="AA31" t="str">
        <f t="shared" si="4"/>
        <v/>
      </c>
      <c r="AB31" t="str">
        <f t="shared" si="5"/>
        <v/>
      </c>
    </row>
    <row r="32" spans="2:28" x14ac:dyDescent="0.2">
      <c r="B32" s="40">
        <v>24</v>
      </c>
      <c r="C32" s="100" t="str">
        <f t="shared" si="7"/>
        <v/>
      </c>
      <c r="D32" s="100"/>
      <c r="E32" s="40"/>
      <c r="F32" s="8"/>
      <c r="G32" s="40"/>
      <c r="H32" s="108"/>
      <c r="I32" s="108"/>
      <c r="J32" s="55"/>
      <c r="K32" s="61"/>
      <c r="L32" s="102" t="str">
        <f t="shared" si="11"/>
        <v/>
      </c>
      <c r="M32" s="103"/>
      <c r="N32" s="6" t="str">
        <f>IF(K32="","",(L32/K32)/LOOKUP(RIGHT($D$2,3),定数!$A$6:$A$13,定数!$B$6:$B$13))</f>
        <v/>
      </c>
      <c r="O32" s="40"/>
      <c r="P32" s="8"/>
      <c r="Q32" s="108"/>
      <c r="R32" s="108"/>
      <c r="S32" s="104" t="str">
        <f>IF(Q32="","",U32*N32*LOOKUP(RIGHT($D$2,3),定数!$A$6:$A$13,定数!$B$6:$B$13))</f>
        <v/>
      </c>
      <c r="T32" s="104"/>
      <c r="U32" s="105" t="str">
        <f t="shared" si="8"/>
        <v/>
      </c>
      <c r="V32" s="105"/>
      <c r="W32" t="str">
        <f t="shared" si="13"/>
        <v/>
      </c>
      <c r="X32" t="str">
        <f t="shared" si="3"/>
        <v/>
      </c>
      <c r="Y32" s="41" t="str">
        <f t="shared" si="9"/>
        <v/>
      </c>
      <c r="Z32" s="42" t="str">
        <f t="shared" si="10"/>
        <v/>
      </c>
      <c r="AA32" t="str">
        <f t="shared" si="4"/>
        <v/>
      </c>
      <c r="AB32" t="str">
        <f t="shared" si="5"/>
        <v/>
      </c>
    </row>
    <row r="33" spans="2:28" x14ac:dyDescent="0.2">
      <c r="B33" s="40">
        <v>25</v>
      </c>
      <c r="C33" s="100" t="str">
        <f t="shared" si="7"/>
        <v/>
      </c>
      <c r="D33" s="100"/>
      <c r="E33" s="40"/>
      <c r="F33" s="8"/>
      <c r="G33" s="40"/>
      <c r="H33" s="108"/>
      <c r="I33" s="108"/>
      <c r="J33" s="55"/>
      <c r="K33" s="61"/>
      <c r="L33" s="102" t="str">
        <f t="shared" si="11"/>
        <v/>
      </c>
      <c r="M33" s="103"/>
      <c r="N33" s="6" t="str">
        <f>IF(K33="","",(L33/K33)/LOOKUP(RIGHT($D$2,3),定数!$A$6:$A$13,定数!$B$6:$B$13))</f>
        <v/>
      </c>
      <c r="O33" s="40"/>
      <c r="P33" s="8"/>
      <c r="Q33" s="108"/>
      <c r="R33" s="108"/>
      <c r="S33" s="104" t="str">
        <f>IF(Q33="","",U33*N33*LOOKUP(RIGHT($D$2,3),定数!$A$6:$A$13,定数!$B$6:$B$13))</f>
        <v/>
      </c>
      <c r="T33" s="104"/>
      <c r="U33" s="105" t="str">
        <f t="shared" si="8"/>
        <v/>
      </c>
      <c r="V33" s="105"/>
      <c r="W33" t="str">
        <f t="shared" si="13"/>
        <v/>
      </c>
      <c r="X33" t="str">
        <f t="shared" si="3"/>
        <v/>
      </c>
      <c r="Y33" s="41" t="str">
        <f t="shared" si="9"/>
        <v/>
      </c>
      <c r="Z33" s="42" t="str">
        <f t="shared" si="10"/>
        <v/>
      </c>
      <c r="AA33" t="str">
        <f t="shared" si="4"/>
        <v/>
      </c>
      <c r="AB33" t="str">
        <f t="shared" si="5"/>
        <v/>
      </c>
    </row>
    <row r="34" spans="2:28" x14ac:dyDescent="0.2">
      <c r="B34" s="40">
        <v>26</v>
      </c>
      <c r="C34" s="100" t="str">
        <f t="shared" si="7"/>
        <v/>
      </c>
      <c r="D34" s="100"/>
      <c r="E34" s="40"/>
      <c r="F34" s="8"/>
      <c r="G34" s="40"/>
      <c r="H34" s="108"/>
      <c r="I34" s="108"/>
      <c r="J34" s="55"/>
      <c r="K34" s="61"/>
      <c r="L34" s="102" t="str">
        <f t="shared" si="11"/>
        <v/>
      </c>
      <c r="M34" s="103"/>
      <c r="N34" s="6" t="str">
        <f>IF(K34="","",(L34/K34)/LOOKUP(RIGHT($D$2,3),定数!$A$6:$A$13,定数!$B$6:$B$13))</f>
        <v/>
      </c>
      <c r="O34" s="40"/>
      <c r="P34" s="8"/>
      <c r="Q34" s="108"/>
      <c r="R34" s="108"/>
      <c r="S34" s="104" t="str">
        <f>IF(Q34="","",U34*N34*LOOKUP(RIGHT($D$2,3),定数!$A$6:$A$13,定数!$B$6:$B$13))</f>
        <v/>
      </c>
      <c r="T34" s="104"/>
      <c r="U34" s="105" t="str">
        <f t="shared" si="8"/>
        <v/>
      </c>
      <c r="V34" s="105"/>
      <c r="W34" t="str">
        <f t="shared" si="13"/>
        <v/>
      </c>
      <c r="X34" t="str">
        <f t="shared" si="3"/>
        <v/>
      </c>
      <c r="Y34" s="41" t="str">
        <f t="shared" si="9"/>
        <v/>
      </c>
      <c r="Z34" s="42" t="str">
        <f t="shared" si="10"/>
        <v/>
      </c>
      <c r="AA34" t="str">
        <f t="shared" si="4"/>
        <v/>
      </c>
      <c r="AB34" t="str">
        <f t="shared" si="5"/>
        <v/>
      </c>
    </row>
    <row r="35" spans="2:28" x14ac:dyDescent="0.2">
      <c r="B35" s="40">
        <v>27</v>
      </c>
      <c r="C35" s="100" t="str">
        <f t="shared" si="7"/>
        <v/>
      </c>
      <c r="D35" s="100"/>
      <c r="E35" s="40"/>
      <c r="F35" s="8"/>
      <c r="G35" s="40"/>
      <c r="H35" s="108"/>
      <c r="I35" s="108"/>
      <c r="J35" s="55"/>
      <c r="K35" s="61"/>
      <c r="L35" s="102" t="str">
        <f t="shared" si="11"/>
        <v/>
      </c>
      <c r="M35" s="103"/>
      <c r="N35" s="6" t="str">
        <f>IF(K35="","",(L35/K35)/LOOKUP(RIGHT($D$2,3),定数!$A$6:$A$13,定数!$B$6:$B$13))</f>
        <v/>
      </c>
      <c r="O35" s="40"/>
      <c r="P35" s="8"/>
      <c r="Q35" s="108"/>
      <c r="R35" s="108"/>
      <c r="S35" s="104" t="str">
        <f>IF(Q35="","",U35*N35*LOOKUP(RIGHT($D$2,3),定数!$A$6:$A$13,定数!$B$6:$B$13))</f>
        <v/>
      </c>
      <c r="T35" s="104"/>
      <c r="U35" s="105" t="str">
        <f t="shared" si="8"/>
        <v/>
      </c>
      <c r="V35" s="105"/>
      <c r="W35" t="str">
        <f t="shared" si="13"/>
        <v/>
      </c>
      <c r="X35" t="str">
        <f t="shared" si="3"/>
        <v/>
      </c>
      <c r="Y35" s="41" t="str">
        <f t="shared" si="9"/>
        <v/>
      </c>
      <c r="Z35" s="42" t="str">
        <f t="shared" si="10"/>
        <v/>
      </c>
      <c r="AA35" t="str">
        <f t="shared" si="4"/>
        <v/>
      </c>
      <c r="AB35" t="str">
        <f t="shared" si="5"/>
        <v/>
      </c>
    </row>
    <row r="36" spans="2:28" x14ac:dyDescent="0.2">
      <c r="B36" s="40">
        <v>28</v>
      </c>
      <c r="C36" s="100" t="str">
        <f t="shared" si="7"/>
        <v/>
      </c>
      <c r="D36" s="100"/>
      <c r="E36" s="40"/>
      <c r="F36" s="8"/>
      <c r="G36" s="40"/>
      <c r="H36" s="108"/>
      <c r="I36" s="108"/>
      <c r="J36" s="55"/>
      <c r="K36" s="61"/>
      <c r="L36" s="102" t="str">
        <f t="shared" si="11"/>
        <v/>
      </c>
      <c r="M36" s="103"/>
      <c r="N36" s="6" t="str">
        <f>IF(K36="","",(L36/K36)/LOOKUP(RIGHT($D$2,3),定数!$A$6:$A$13,定数!$B$6:$B$13))</f>
        <v/>
      </c>
      <c r="O36" s="40"/>
      <c r="P36" s="8"/>
      <c r="Q36" s="108"/>
      <c r="R36" s="108"/>
      <c r="S36" s="104" t="str">
        <f>IF(Q36="","",U36*N36*LOOKUP(RIGHT($D$2,3),定数!$A$6:$A$13,定数!$B$6:$B$13))</f>
        <v/>
      </c>
      <c r="T36" s="104"/>
      <c r="U36" s="105" t="str">
        <f t="shared" si="8"/>
        <v/>
      </c>
      <c r="V36" s="105"/>
      <c r="W36" t="str">
        <f t="shared" si="13"/>
        <v/>
      </c>
      <c r="X36" t="str">
        <f t="shared" si="3"/>
        <v/>
      </c>
      <c r="Y36" s="41" t="str">
        <f t="shared" si="9"/>
        <v/>
      </c>
      <c r="Z36" s="42" t="str">
        <f t="shared" si="10"/>
        <v/>
      </c>
      <c r="AA36" t="str">
        <f t="shared" si="4"/>
        <v/>
      </c>
      <c r="AB36" t="str">
        <f t="shared" si="5"/>
        <v/>
      </c>
    </row>
    <row r="37" spans="2:28" x14ac:dyDescent="0.2">
      <c r="B37" s="40">
        <v>29</v>
      </c>
      <c r="C37" s="100" t="str">
        <f t="shared" si="7"/>
        <v/>
      </c>
      <c r="D37" s="100"/>
      <c r="E37" s="40"/>
      <c r="F37" s="8"/>
      <c r="G37" s="40"/>
      <c r="H37" s="108"/>
      <c r="I37" s="108"/>
      <c r="J37" s="55"/>
      <c r="K37" s="61"/>
      <c r="L37" s="102" t="str">
        <f t="shared" si="11"/>
        <v/>
      </c>
      <c r="M37" s="103"/>
      <c r="N37" s="6" t="str">
        <f>IF(K37="","",(L37/K37)/LOOKUP(RIGHT($D$2,3),定数!$A$6:$A$13,定数!$B$6:$B$13))</f>
        <v/>
      </c>
      <c r="O37" s="40"/>
      <c r="P37" s="8"/>
      <c r="Q37" s="108"/>
      <c r="R37" s="108"/>
      <c r="S37" s="104" t="str">
        <f>IF(Q37="","",U37*N37*LOOKUP(RIGHT($D$2,3),定数!$A$6:$A$13,定数!$B$6:$B$13))</f>
        <v/>
      </c>
      <c r="T37" s="104"/>
      <c r="U37" s="105" t="str">
        <f t="shared" si="8"/>
        <v/>
      </c>
      <c r="V37" s="105"/>
      <c r="W37" t="str">
        <f t="shared" si="13"/>
        <v/>
      </c>
      <c r="X37" t="str">
        <f t="shared" si="3"/>
        <v/>
      </c>
      <c r="Y37" s="41" t="str">
        <f t="shared" si="9"/>
        <v/>
      </c>
      <c r="Z37" s="42" t="str">
        <f t="shared" si="10"/>
        <v/>
      </c>
      <c r="AA37" t="str">
        <f t="shared" si="4"/>
        <v/>
      </c>
      <c r="AB37" t="str">
        <f t="shared" si="5"/>
        <v/>
      </c>
    </row>
    <row r="38" spans="2:28" x14ac:dyDescent="0.2">
      <c r="B38" s="40">
        <v>30</v>
      </c>
      <c r="C38" s="100" t="str">
        <f t="shared" si="7"/>
        <v/>
      </c>
      <c r="D38" s="100"/>
      <c r="E38" s="40"/>
      <c r="F38" s="8"/>
      <c r="G38" s="40"/>
      <c r="H38" s="108"/>
      <c r="I38" s="108"/>
      <c r="J38" s="55"/>
      <c r="K38" s="61"/>
      <c r="L38" s="102" t="str">
        <f t="shared" si="11"/>
        <v/>
      </c>
      <c r="M38" s="103"/>
      <c r="N38" s="6" t="str">
        <f>IF(K38="","",(L38/K38)/LOOKUP(RIGHT($D$2,3),定数!$A$6:$A$13,定数!$B$6:$B$13))</f>
        <v/>
      </c>
      <c r="O38" s="40"/>
      <c r="P38" s="8"/>
      <c r="Q38" s="108"/>
      <c r="R38" s="108"/>
      <c r="S38" s="104" t="str">
        <f>IF(Q38="","",U38*N38*LOOKUP(RIGHT($D$2,3),定数!$A$6:$A$13,定数!$B$6:$B$13))</f>
        <v/>
      </c>
      <c r="T38" s="104"/>
      <c r="U38" s="105" t="str">
        <f t="shared" si="8"/>
        <v/>
      </c>
      <c r="V38" s="105"/>
      <c r="W38" t="str">
        <f t="shared" si="13"/>
        <v/>
      </c>
      <c r="X38" t="str">
        <f t="shared" si="3"/>
        <v/>
      </c>
      <c r="Y38" s="41" t="str">
        <f t="shared" si="9"/>
        <v/>
      </c>
      <c r="Z38" s="42" t="str">
        <f t="shared" si="10"/>
        <v/>
      </c>
      <c r="AA38" t="str">
        <f t="shared" si="4"/>
        <v/>
      </c>
      <c r="AB38" t="str">
        <f t="shared" si="5"/>
        <v/>
      </c>
    </row>
    <row r="39" spans="2:28" x14ac:dyDescent="0.2">
      <c r="B39" s="40">
        <v>31</v>
      </c>
      <c r="C39" s="100" t="str">
        <f t="shared" si="7"/>
        <v/>
      </c>
      <c r="D39" s="100"/>
      <c r="E39" s="40"/>
      <c r="F39" s="8"/>
      <c r="G39" s="40"/>
      <c r="H39" s="108"/>
      <c r="I39" s="108"/>
      <c r="J39" s="55"/>
      <c r="K39" s="61"/>
      <c r="L39" s="102" t="str">
        <f t="shared" si="11"/>
        <v/>
      </c>
      <c r="M39" s="103"/>
      <c r="N39" s="6" t="str">
        <f>IF(K39="","",(L39/K39)/LOOKUP(RIGHT($D$2,3),定数!$A$6:$A$13,定数!$B$6:$B$13))</f>
        <v/>
      </c>
      <c r="O39" s="40"/>
      <c r="P39" s="8"/>
      <c r="Q39" s="108"/>
      <c r="R39" s="108"/>
      <c r="S39" s="104" t="str">
        <f>IF(Q39="","",U39*N39*LOOKUP(RIGHT($D$2,3),定数!$A$6:$A$13,定数!$B$6:$B$13))</f>
        <v/>
      </c>
      <c r="T39" s="104"/>
      <c r="U39" s="105" t="str">
        <f t="shared" si="8"/>
        <v/>
      </c>
      <c r="V39" s="105"/>
      <c r="W39" t="str">
        <f t="shared" si="13"/>
        <v/>
      </c>
      <c r="X39" t="str">
        <f t="shared" si="3"/>
        <v/>
      </c>
      <c r="Y39" s="41" t="str">
        <f t="shared" si="9"/>
        <v/>
      </c>
      <c r="Z39" s="42" t="str">
        <f t="shared" si="10"/>
        <v/>
      </c>
      <c r="AA39" t="str">
        <f t="shared" si="4"/>
        <v/>
      </c>
      <c r="AB39" t="str">
        <f t="shared" si="5"/>
        <v/>
      </c>
    </row>
    <row r="40" spans="2:28" x14ac:dyDescent="0.2">
      <c r="B40" s="40">
        <v>32</v>
      </c>
      <c r="C40" s="100" t="str">
        <f t="shared" si="7"/>
        <v/>
      </c>
      <c r="D40" s="100"/>
      <c r="E40" s="40"/>
      <c r="F40" s="8"/>
      <c r="G40" s="40"/>
      <c r="H40" s="108"/>
      <c r="I40" s="108"/>
      <c r="J40" s="55"/>
      <c r="K40" s="61"/>
      <c r="L40" s="102" t="str">
        <f t="shared" si="11"/>
        <v/>
      </c>
      <c r="M40" s="103"/>
      <c r="N40" s="6" t="str">
        <f>IF(K40="","",(L40/K40)/LOOKUP(RIGHT($D$2,3),定数!$A$6:$A$13,定数!$B$6:$B$13))</f>
        <v/>
      </c>
      <c r="O40" s="40"/>
      <c r="P40" s="8"/>
      <c r="Q40" s="108"/>
      <c r="R40" s="108"/>
      <c r="S40" s="104" t="str">
        <f>IF(Q40="","",U40*N40*LOOKUP(RIGHT($D$2,3),定数!$A$6:$A$13,定数!$B$6:$B$13))</f>
        <v/>
      </c>
      <c r="T40" s="104"/>
      <c r="U40" s="105" t="str">
        <f t="shared" si="8"/>
        <v/>
      </c>
      <c r="V40" s="105"/>
      <c r="W40" t="str">
        <f t="shared" si="13"/>
        <v/>
      </c>
      <c r="X40" t="str">
        <f t="shared" si="3"/>
        <v/>
      </c>
      <c r="Y40" s="41" t="str">
        <f t="shared" si="9"/>
        <v/>
      </c>
      <c r="Z40" s="42" t="str">
        <f t="shared" si="10"/>
        <v/>
      </c>
      <c r="AA40" t="str">
        <f t="shared" si="4"/>
        <v/>
      </c>
      <c r="AB40" t="str">
        <f t="shared" si="5"/>
        <v/>
      </c>
    </row>
    <row r="41" spans="2:28" x14ac:dyDescent="0.2">
      <c r="B41" s="40">
        <v>33</v>
      </c>
      <c r="C41" s="100" t="str">
        <f t="shared" si="7"/>
        <v/>
      </c>
      <c r="D41" s="100"/>
      <c r="E41" s="40"/>
      <c r="F41" s="8"/>
      <c r="G41" s="40"/>
      <c r="H41" s="108"/>
      <c r="I41" s="108"/>
      <c r="J41" s="55"/>
      <c r="K41" s="61"/>
      <c r="L41" s="102" t="str">
        <f t="shared" si="11"/>
        <v/>
      </c>
      <c r="M41" s="103"/>
      <c r="N41" s="6" t="str">
        <f>IF(K41="","",(L41/K41)/LOOKUP(RIGHT($D$2,3),定数!$A$6:$A$13,定数!$B$6:$B$13))</f>
        <v/>
      </c>
      <c r="O41" s="40"/>
      <c r="P41" s="8"/>
      <c r="Q41" s="108"/>
      <c r="R41" s="108"/>
      <c r="S41" s="104" t="str">
        <f>IF(Q41="","",U41*N41*LOOKUP(RIGHT($D$2,3),定数!$A$6:$A$13,定数!$B$6:$B$13))</f>
        <v/>
      </c>
      <c r="T41" s="104"/>
      <c r="U41" s="105" t="str">
        <f t="shared" si="8"/>
        <v/>
      </c>
      <c r="V41" s="105"/>
      <c r="W41" t="str">
        <f t="shared" si="13"/>
        <v/>
      </c>
      <c r="X41" t="str">
        <f t="shared" si="3"/>
        <v/>
      </c>
      <c r="Y41" s="41" t="str">
        <f t="shared" si="9"/>
        <v/>
      </c>
      <c r="Z41" s="42" t="str">
        <f t="shared" si="10"/>
        <v/>
      </c>
      <c r="AA41" t="str">
        <f t="shared" si="4"/>
        <v/>
      </c>
      <c r="AB41" t="str">
        <f t="shared" si="5"/>
        <v/>
      </c>
    </row>
    <row r="42" spans="2:28" x14ac:dyDescent="0.2">
      <c r="B42" s="40">
        <v>34</v>
      </c>
      <c r="C42" s="100" t="str">
        <f t="shared" si="7"/>
        <v/>
      </c>
      <c r="D42" s="100"/>
      <c r="E42" s="40"/>
      <c r="F42" s="8"/>
      <c r="G42" s="40"/>
      <c r="H42" s="108"/>
      <c r="I42" s="108"/>
      <c r="J42" s="55"/>
      <c r="K42" s="61"/>
      <c r="L42" s="102" t="str">
        <f t="shared" si="11"/>
        <v/>
      </c>
      <c r="M42" s="103"/>
      <c r="N42" s="6" t="str">
        <f>IF(K42="","",(L42/K42)/LOOKUP(RIGHT($D$2,3),定数!$A$6:$A$13,定数!$B$6:$B$13))</f>
        <v/>
      </c>
      <c r="O42" s="40"/>
      <c r="P42" s="8"/>
      <c r="Q42" s="108"/>
      <c r="R42" s="108"/>
      <c r="S42" s="104" t="str">
        <f>IF(Q42="","",U42*N42*LOOKUP(RIGHT($D$2,3),定数!$A$6:$A$13,定数!$B$6:$B$13))</f>
        <v/>
      </c>
      <c r="T42" s="104"/>
      <c r="U42" s="105" t="str">
        <f t="shared" si="8"/>
        <v/>
      </c>
      <c r="V42" s="105"/>
      <c r="W42" t="str">
        <f t="shared" si="13"/>
        <v/>
      </c>
      <c r="X42" t="str">
        <f t="shared" si="3"/>
        <v/>
      </c>
      <c r="Y42" s="41" t="str">
        <f t="shared" si="9"/>
        <v/>
      </c>
      <c r="Z42" s="42" t="str">
        <f t="shared" si="10"/>
        <v/>
      </c>
      <c r="AA42" t="str">
        <f t="shared" si="4"/>
        <v/>
      </c>
      <c r="AB42" t="str">
        <f t="shared" si="5"/>
        <v/>
      </c>
    </row>
    <row r="43" spans="2:28" x14ac:dyDescent="0.2">
      <c r="B43" s="40">
        <v>35</v>
      </c>
      <c r="C43" s="100" t="str">
        <f t="shared" si="7"/>
        <v/>
      </c>
      <c r="D43" s="100"/>
      <c r="E43" s="40"/>
      <c r="F43" s="8"/>
      <c r="G43" s="40"/>
      <c r="H43" s="108"/>
      <c r="I43" s="108"/>
      <c r="J43" s="55"/>
      <c r="K43" s="61"/>
      <c r="L43" s="102" t="str">
        <f t="shared" si="11"/>
        <v/>
      </c>
      <c r="M43" s="103"/>
      <c r="N43" s="6" t="str">
        <f>IF(K43="","",(L43/K43)/LOOKUP(RIGHT($D$2,3),定数!$A$6:$A$13,定数!$B$6:$B$13))</f>
        <v/>
      </c>
      <c r="O43" s="40"/>
      <c r="P43" s="8"/>
      <c r="Q43" s="108"/>
      <c r="R43" s="108"/>
      <c r="S43" s="104" t="str">
        <f>IF(Q43="","",U43*N43*LOOKUP(RIGHT($D$2,3),定数!$A$6:$A$13,定数!$B$6:$B$13))</f>
        <v/>
      </c>
      <c r="T43" s="104"/>
      <c r="U43" s="105" t="str">
        <f t="shared" si="8"/>
        <v/>
      </c>
      <c r="V43" s="105"/>
      <c r="W43" t="str">
        <f t="shared" si="13"/>
        <v/>
      </c>
      <c r="X43" t="str">
        <f t="shared" si="3"/>
        <v/>
      </c>
      <c r="Y43" s="41" t="str">
        <f t="shared" si="9"/>
        <v/>
      </c>
      <c r="Z43" s="42" t="str">
        <f t="shared" si="10"/>
        <v/>
      </c>
      <c r="AA43" t="str">
        <f t="shared" si="4"/>
        <v/>
      </c>
      <c r="AB43" t="str">
        <f t="shared" si="5"/>
        <v/>
      </c>
    </row>
    <row r="44" spans="2:28" x14ac:dyDescent="0.2">
      <c r="B44" s="40">
        <v>36</v>
      </c>
      <c r="C44" s="100" t="str">
        <f t="shared" si="7"/>
        <v/>
      </c>
      <c r="D44" s="100"/>
      <c r="E44" s="40"/>
      <c r="F44" s="8"/>
      <c r="G44" s="40"/>
      <c r="H44" s="108"/>
      <c r="I44" s="108"/>
      <c r="J44" s="55"/>
      <c r="K44" s="61"/>
      <c r="L44" s="102" t="str">
        <f t="shared" si="11"/>
        <v/>
      </c>
      <c r="M44" s="103"/>
      <c r="N44" s="6" t="str">
        <f>IF(K44="","",(L44/K44)/LOOKUP(RIGHT($D$2,3),定数!$A$6:$A$13,定数!$B$6:$B$13))</f>
        <v/>
      </c>
      <c r="O44" s="40"/>
      <c r="P44" s="8"/>
      <c r="Q44" s="108"/>
      <c r="R44" s="108"/>
      <c r="S44" s="104" t="str">
        <f>IF(Q44="","",U44*N44*LOOKUP(RIGHT($D$2,3),定数!$A$6:$A$13,定数!$B$6:$B$13))</f>
        <v/>
      </c>
      <c r="T44" s="104"/>
      <c r="U44" s="105" t="str">
        <f t="shared" si="8"/>
        <v/>
      </c>
      <c r="V44" s="105"/>
      <c r="W44" t="str">
        <f t="shared" si="13"/>
        <v/>
      </c>
      <c r="X44" t="str">
        <f t="shared" si="3"/>
        <v/>
      </c>
      <c r="Y44" s="41" t="str">
        <f t="shared" si="9"/>
        <v/>
      </c>
      <c r="Z44" s="42" t="str">
        <f t="shared" si="10"/>
        <v/>
      </c>
      <c r="AA44" t="str">
        <f t="shared" si="4"/>
        <v/>
      </c>
      <c r="AB44" t="str">
        <f t="shared" si="5"/>
        <v/>
      </c>
    </row>
    <row r="45" spans="2:28" x14ac:dyDescent="0.2">
      <c r="B45" s="40">
        <v>37</v>
      </c>
      <c r="C45" s="100" t="str">
        <f t="shared" si="7"/>
        <v/>
      </c>
      <c r="D45" s="100"/>
      <c r="E45" s="40"/>
      <c r="F45" s="8"/>
      <c r="G45" s="40"/>
      <c r="H45" s="108"/>
      <c r="I45" s="108"/>
      <c r="J45" s="55"/>
      <c r="K45" s="61"/>
      <c r="L45" s="102" t="str">
        <f t="shared" si="11"/>
        <v/>
      </c>
      <c r="M45" s="103"/>
      <c r="N45" s="6" t="str">
        <f>IF(K45="","",(L45/K45)/LOOKUP(RIGHT($D$2,3),定数!$A$6:$A$13,定数!$B$6:$B$13))</f>
        <v/>
      </c>
      <c r="O45" s="40"/>
      <c r="P45" s="8"/>
      <c r="Q45" s="108"/>
      <c r="R45" s="108"/>
      <c r="S45" s="104" t="str">
        <f>IF(Q45="","",U45*N45*LOOKUP(RIGHT($D$2,3),定数!$A$6:$A$13,定数!$B$6:$B$13))</f>
        <v/>
      </c>
      <c r="T45" s="104"/>
      <c r="U45" s="105" t="str">
        <f t="shared" si="8"/>
        <v/>
      </c>
      <c r="V45" s="105"/>
      <c r="W45" t="str">
        <f t="shared" si="13"/>
        <v/>
      </c>
      <c r="X45" t="str">
        <f t="shared" si="3"/>
        <v/>
      </c>
      <c r="Y45" s="41" t="str">
        <f t="shared" si="9"/>
        <v/>
      </c>
      <c r="Z45" s="42" t="str">
        <f t="shared" si="10"/>
        <v/>
      </c>
      <c r="AA45" t="str">
        <f t="shared" si="4"/>
        <v/>
      </c>
      <c r="AB45" t="str">
        <f t="shared" si="5"/>
        <v/>
      </c>
    </row>
    <row r="46" spans="2:28" x14ac:dyDescent="0.2">
      <c r="B46" s="40">
        <v>38</v>
      </c>
      <c r="C46" s="100" t="str">
        <f t="shared" si="7"/>
        <v/>
      </c>
      <c r="D46" s="100"/>
      <c r="E46" s="40"/>
      <c r="F46" s="8"/>
      <c r="G46" s="40"/>
      <c r="H46" s="108"/>
      <c r="I46" s="108"/>
      <c r="J46" s="55"/>
      <c r="K46" s="61"/>
      <c r="L46" s="102" t="str">
        <f t="shared" si="11"/>
        <v/>
      </c>
      <c r="M46" s="103"/>
      <c r="N46" s="6" t="str">
        <f>IF(K46="","",(L46/K46)/LOOKUP(RIGHT($D$2,3),定数!$A$6:$A$13,定数!$B$6:$B$13))</f>
        <v/>
      </c>
      <c r="O46" s="40"/>
      <c r="P46" s="8"/>
      <c r="Q46" s="108"/>
      <c r="R46" s="108"/>
      <c r="S46" s="104" t="str">
        <f>IF(Q46="","",U46*N46*LOOKUP(RIGHT($D$2,3),定数!$A$6:$A$13,定数!$B$6:$B$13))</f>
        <v/>
      </c>
      <c r="T46" s="104"/>
      <c r="U46" s="105" t="str">
        <f t="shared" si="8"/>
        <v/>
      </c>
      <c r="V46" s="105"/>
      <c r="W46" t="str">
        <f t="shared" si="13"/>
        <v/>
      </c>
      <c r="X46" t="str">
        <f t="shared" si="3"/>
        <v/>
      </c>
      <c r="Y46" s="41" t="str">
        <f t="shared" si="9"/>
        <v/>
      </c>
      <c r="Z46" s="42" t="str">
        <f t="shared" si="10"/>
        <v/>
      </c>
      <c r="AA46" t="str">
        <f t="shared" si="4"/>
        <v/>
      </c>
      <c r="AB46" t="str">
        <f t="shared" si="5"/>
        <v/>
      </c>
    </row>
    <row r="47" spans="2:28" x14ac:dyDescent="0.2">
      <c r="B47" s="40">
        <v>39</v>
      </c>
      <c r="C47" s="100" t="str">
        <f t="shared" si="7"/>
        <v/>
      </c>
      <c r="D47" s="100"/>
      <c r="E47" s="40"/>
      <c r="F47" s="8"/>
      <c r="G47" s="40"/>
      <c r="H47" s="108"/>
      <c r="I47" s="108"/>
      <c r="J47" s="55"/>
      <c r="K47" s="61"/>
      <c r="L47" s="102" t="str">
        <f t="shared" si="11"/>
        <v/>
      </c>
      <c r="M47" s="103"/>
      <c r="N47" s="6" t="str">
        <f>IF(K47="","",(L47/K47)/LOOKUP(RIGHT($D$2,3),定数!$A$6:$A$13,定数!$B$6:$B$13))</f>
        <v/>
      </c>
      <c r="O47" s="40"/>
      <c r="P47" s="8"/>
      <c r="Q47" s="108"/>
      <c r="R47" s="108"/>
      <c r="S47" s="104" t="str">
        <f>IF(Q47="","",U47*N47*LOOKUP(RIGHT($D$2,3),定数!$A$6:$A$13,定数!$B$6:$B$13))</f>
        <v/>
      </c>
      <c r="T47" s="104"/>
      <c r="U47" s="105" t="str">
        <f t="shared" si="8"/>
        <v/>
      </c>
      <c r="V47" s="105"/>
      <c r="W47" t="str">
        <f t="shared" si="13"/>
        <v/>
      </c>
      <c r="X47" t="str">
        <f t="shared" si="3"/>
        <v/>
      </c>
      <c r="Y47" s="41" t="str">
        <f t="shared" si="9"/>
        <v/>
      </c>
      <c r="Z47" s="42" t="str">
        <f t="shared" si="10"/>
        <v/>
      </c>
      <c r="AA47" t="str">
        <f t="shared" si="4"/>
        <v/>
      </c>
      <c r="AB47" t="str">
        <f t="shared" si="5"/>
        <v/>
      </c>
    </row>
    <row r="48" spans="2:28" x14ac:dyDescent="0.2">
      <c r="B48" s="40">
        <v>40</v>
      </c>
      <c r="C48" s="100" t="str">
        <f t="shared" si="7"/>
        <v/>
      </c>
      <c r="D48" s="100"/>
      <c r="E48" s="40"/>
      <c r="F48" s="8"/>
      <c r="G48" s="40"/>
      <c r="H48" s="108"/>
      <c r="I48" s="108"/>
      <c r="J48" s="55"/>
      <c r="K48" s="61"/>
      <c r="L48" s="102" t="str">
        <f t="shared" si="11"/>
        <v/>
      </c>
      <c r="M48" s="103"/>
      <c r="N48" s="6" t="str">
        <f>IF(K48="","",(L48/K48)/LOOKUP(RIGHT($D$2,3),定数!$A$6:$A$13,定数!$B$6:$B$13))</f>
        <v/>
      </c>
      <c r="O48" s="40"/>
      <c r="P48" s="8"/>
      <c r="Q48" s="108"/>
      <c r="R48" s="108"/>
      <c r="S48" s="104" t="str">
        <f>IF(Q48="","",U48*N48*LOOKUP(RIGHT($D$2,3),定数!$A$6:$A$13,定数!$B$6:$B$13))</f>
        <v/>
      </c>
      <c r="T48" s="104"/>
      <c r="U48" s="105" t="str">
        <f t="shared" si="8"/>
        <v/>
      </c>
      <c r="V48" s="105"/>
      <c r="W48" t="str">
        <f t="shared" si="13"/>
        <v/>
      </c>
      <c r="X48" t="str">
        <f t="shared" si="3"/>
        <v/>
      </c>
      <c r="Y48" s="41" t="str">
        <f t="shared" si="9"/>
        <v/>
      </c>
      <c r="Z48" s="42" t="str">
        <f t="shared" si="10"/>
        <v/>
      </c>
      <c r="AA48" t="str">
        <f t="shared" si="4"/>
        <v/>
      </c>
      <c r="AB48" t="str">
        <f t="shared" si="5"/>
        <v/>
      </c>
    </row>
    <row r="49" spans="2:28" x14ac:dyDescent="0.2">
      <c r="B49" s="40">
        <v>41</v>
      </c>
      <c r="C49" s="100" t="str">
        <f t="shared" si="7"/>
        <v/>
      </c>
      <c r="D49" s="100"/>
      <c r="E49" s="40"/>
      <c r="F49" s="8"/>
      <c r="G49" s="40"/>
      <c r="H49" s="108"/>
      <c r="I49" s="108"/>
      <c r="J49" s="55"/>
      <c r="K49" s="61"/>
      <c r="L49" s="102" t="str">
        <f t="shared" si="11"/>
        <v/>
      </c>
      <c r="M49" s="103"/>
      <c r="N49" s="6" t="str">
        <f>IF(K49="","",(L49/K49)/LOOKUP(RIGHT($D$2,3),定数!$A$6:$A$13,定数!$B$6:$B$13))</f>
        <v/>
      </c>
      <c r="O49" s="40"/>
      <c r="P49" s="8"/>
      <c r="Q49" s="108"/>
      <c r="R49" s="108"/>
      <c r="S49" s="104" t="str">
        <f>IF(Q49="","",U49*N49*LOOKUP(RIGHT($D$2,3),定数!$A$6:$A$13,定数!$B$6:$B$13))</f>
        <v/>
      </c>
      <c r="T49" s="104"/>
      <c r="U49" s="105" t="str">
        <f t="shared" si="8"/>
        <v/>
      </c>
      <c r="V49" s="105"/>
      <c r="W49" t="str">
        <f t="shared" si="13"/>
        <v/>
      </c>
      <c r="X49" t="str">
        <f t="shared" si="3"/>
        <v/>
      </c>
      <c r="Y49" s="41" t="str">
        <f t="shared" si="9"/>
        <v/>
      </c>
      <c r="Z49" s="42" t="str">
        <f t="shared" si="10"/>
        <v/>
      </c>
      <c r="AA49" t="str">
        <f t="shared" si="4"/>
        <v/>
      </c>
      <c r="AB49" t="str">
        <f t="shared" si="5"/>
        <v/>
      </c>
    </row>
    <row r="50" spans="2:28" x14ac:dyDescent="0.2">
      <c r="B50" s="40">
        <v>42</v>
      </c>
      <c r="C50" s="100" t="str">
        <f t="shared" si="7"/>
        <v/>
      </c>
      <c r="D50" s="100"/>
      <c r="E50" s="40"/>
      <c r="F50" s="8"/>
      <c r="G50" s="40"/>
      <c r="H50" s="108"/>
      <c r="I50" s="108"/>
      <c r="J50" s="55"/>
      <c r="K50" s="61"/>
      <c r="L50" s="102" t="str">
        <f t="shared" si="11"/>
        <v/>
      </c>
      <c r="M50" s="103"/>
      <c r="N50" s="6" t="str">
        <f>IF(K50="","",(L50/K50)/LOOKUP(RIGHT($D$2,3),定数!$A$6:$A$13,定数!$B$6:$B$13))</f>
        <v/>
      </c>
      <c r="O50" s="40"/>
      <c r="P50" s="8"/>
      <c r="Q50" s="108"/>
      <c r="R50" s="108"/>
      <c r="S50" s="104" t="str">
        <f>IF(Q50="","",U50*N50*LOOKUP(RIGHT($D$2,3),定数!$A$6:$A$13,定数!$B$6:$B$13))</f>
        <v/>
      </c>
      <c r="T50" s="104"/>
      <c r="U50" s="105" t="str">
        <f t="shared" si="8"/>
        <v/>
      </c>
      <c r="V50" s="105"/>
      <c r="W50" t="str">
        <f t="shared" si="13"/>
        <v/>
      </c>
      <c r="X50" t="str">
        <f t="shared" si="3"/>
        <v/>
      </c>
      <c r="Y50" s="41" t="str">
        <f t="shared" si="9"/>
        <v/>
      </c>
      <c r="Z50" s="42" t="str">
        <f t="shared" si="10"/>
        <v/>
      </c>
      <c r="AA50" t="str">
        <f t="shared" si="4"/>
        <v/>
      </c>
      <c r="AB50" t="str">
        <f t="shared" si="5"/>
        <v/>
      </c>
    </row>
    <row r="51" spans="2:28" x14ac:dyDescent="0.2">
      <c r="B51" s="40">
        <v>43</v>
      </c>
      <c r="C51" s="100" t="str">
        <f t="shared" si="7"/>
        <v/>
      </c>
      <c r="D51" s="100"/>
      <c r="E51" s="40"/>
      <c r="F51" s="8"/>
      <c r="G51" s="40"/>
      <c r="H51" s="108"/>
      <c r="I51" s="108"/>
      <c r="J51" s="55"/>
      <c r="K51" s="61"/>
      <c r="L51" s="102" t="str">
        <f t="shared" si="11"/>
        <v/>
      </c>
      <c r="M51" s="103"/>
      <c r="N51" s="6" t="str">
        <f>IF(K51="","",(L51/K51)/LOOKUP(RIGHT($D$2,3),定数!$A$6:$A$13,定数!$B$6:$B$13))</f>
        <v/>
      </c>
      <c r="O51" s="40"/>
      <c r="P51" s="8"/>
      <c r="Q51" s="108"/>
      <c r="R51" s="108"/>
      <c r="S51" s="104" t="str">
        <f>IF(Q51="","",U51*N51*LOOKUP(RIGHT($D$2,3),定数!$A$6:$A$13,定数!$B$6:$B$13))</f>
        <v/>
      </c>
      <c r="T51" s="104"/>
      <c r="U51" s="105" t="str">
        <f t="shared" si="8"/>
        <v/>
      </c>
      <c r="V51" s="105"/>
      <c r="W51" t="str">
        <f t="shared" si="13"/>
        <v/>
      </c>
      <c r="X51" t="str">
        <f t="shared" si="3"/>
        <v/>
      </c>
      <c r="Y51" s="41" t="str">
        <f t="shared" si="9"/>
        <v/>
      </c>
      <c r="Z51" s="42" t="str">
        <f t="shared" si="10"/>
        <v/>
      </c>
      <c r="AA51" t="str">
        <f t="shared" si="4"/>
        <v/>
      </c>
      <c r="AB51" t="str">
        <f t="shared" si="5"/>
        <v/>
      </c>
    </row>
    <row r="52" spans="2:28" x14ac:dyDescent="0.2">
      <c r="B52" s="40">
        <v>44</v>
      </c>
      <c r="C52" s="100" t="str">
        <f t="shared" si="7"/>
        <v/>
      </c>
      <c r="D52" s="100"/>
      <c r="E52" s="40"/>
      <c r="F52" s="8"/>
      <c r="G52" s="40"/>
      <c r="H52" s="108"/>
      <c r="I52" s="108"/>
      <c r="J52" s="55"/>
      <c r="K52" s="61"/>
      <c r="L52" s="102" t="str">
        <f t="shared" si="11"/>
        <v/>
      </c>
      <c r="M52" s="103"/>
      <c r="N52" s="6" t="str">
        <f>IF(K52="","",(L52/K52)/LOOKUP(RIGHT($D$2,3),定数!$A$6:$A$13,定数!$B$6:$B$13))</f>
        <v/>
      </c>
      <c r="O52" s="40"/>
      <c r="P52" s="8"/>
      <c r="Q52" s="108"/>
      <c r="R52" s="108"/>
      <c r="S52" s="104" t="str">
        <f>IF(Q52="","",U52*N52*LOOKUP(RIGHT($D$2,3),定数!$A$6:$A$13,定数!$B$6:$B$13))</f>
        <v/>
      </c>
      <c r="T52" s="104"/>
      <c r="U52" s="105" t="str">
        <f t="shared" si="8"/>
        <v/>
      </c>
      <c r="V52" s="105"/>
      <c r="W52" t="str">
        <f t="shared" si="13"/>
        <v/>
      </c>
      <c r="X52" t="str">
        <f t="shared" si="3"/>
        <v/>
      </c>
      <c r="Y52" s="41" t="str">
        <f t="shared" si="9"/>
        <v/>
      </c>
      <c r="Z52" s="42" t="str">
        <f t="shared" si="10"/>
        <v/>
      </c>
      <c r="AA52" t="str">
        <f t="shared" si="4"/>
        <v/>
      </c>
      <c r="AB52" t="str">
        <f t="shared" si="5"/>
        <v/>
      </c>
    </row>
    <row r="53" spans="2:28" x14ac:dyDescent="0.2">
      <c r="B53" s="40">
        <v>45</v>
      </c>
      <c r="C53" s="100" t="str">
        <f t="shared" si="7"/>
        <v/>
      </c>
      <c r="D53" s="100"/>
      <c r="E53" s="40"/>
      <c r="F53" s="8"/>
      <c r="G53" s="40"/>
      <c r="H53" s="108"/>
      <c r="I53" s="108"/>
      <c r="J53" s="55"/>
      <c r="K53" s="61"/>
      <c r="L53" s="102" t="str">
        <f t="shared" si="11"/>
        <v/>
      </c>
      <c r="M53" s="103"/>
      <c r="N53" s="6" t="str">
        <f>IF(K53="","",(L53/K53)/LOOKUP(RIGHT($D$2,3),定数!$A$6:$A$13,定数!$B$6:$B$13))</f>
        <v/>
      </c>
      <c r="O53" s="40"/>
      <c r="P53" s="8"/>
      <c r="Q53" s="108"/>
      <c r="R53" s="108"/>
      <c r="S53" s="104" t="str">
        <f>IF(Q53="","",U53*N53*LOOKUP(RIGHT($D$2,3),定数!$A$6:$A$13,定数!$B$6:$B$13))</f>
        <v/>
      </c>
      <c r="T53" s="104"/>
      <c r="U53" s="105" t="str">
        <f t="shared" si="8"/>
        <v/>
      </c>
      <c r="V53" s="105"/>
      <c r="W53" t="str">
        <f t="shared" si="13"/>
        <v/>
      </c>
      <c r="X53" t="str">
        <f t="shared" si="3"/>
        <v/>
      </c>
      <c r="Y53" s="41" t="str">
        <f t="shared" si="9"/>
        <v/>
      </c>
      <c r="Z53" s="42" t="str">
        <f t="shared" si="10"/>
        <v/>
      </c>
      <c r="AA53" t="str">
        <f t="shared" si="4"/>
        <v/>
      </c>
      <c r="AB53" t="str">
        <f t="shared" si="5"/>
        <v/>
      </c>
    </row>
    <row r="54" spans="2:28" x14ac:dyDescent="0.2">
      <c r="B54" s="40">
        <v>46</v>
      </c>
      <c r="C54" s="100" t="str">
        <f t="shared" si="7"/>
        <v/>
      </c>
      <c r="D54" s="100"/>
      <c r="E54" s="40"/>
      <c r="F54" s="8"/>
      <c r="G54" s="40"/>
      <c r="H54" s="108"/>
      <c r="I54" s="108"/>
      <c r="J54" s="55"/>
      <c r="K54" s="61"/>
      <c r="L54" s="102" t="str">
        <f t="shared" si="11"/>
        <v/>
      </c>
      <c r="M54" s="103"/>
      <c r="N54" s="6" t="str">
        <f>IF(K54="","",(L54/K54)/LOOKUP(RIGHT($D$2,3),定数!$A$6:$A$13,定数!$B$6:$B$13))</f>
        <v/>
      </c>
      <c r="O54" s="40"/>
      <c r="P54" s="8"/>
      <c r="Q54" s="108"/>
      <c r="R54" s="108"/>
      <c r="S54" s="104" t="str">
        <f>IF(Q54="","",U54*N54*LOOKUP(RIGHT($D$2,3),定数!$A$6:$A$13,定数!$B$6:$B$13))</f>
        <v/>
      </c>
      <c r="T54" s="104"/>
      <c r="U54" s="105" t="str">
        <f t="shared" si="8"/>
        <v/>
      </c>
      <c r="V54" s="105"/>
      <c r="W54" t="str">
        <f t="shared" si="13"/>
        <v/>
      </c>
      <c r="X54" t="str">
        <f t="shared" si="3"/>
        <v/>
      </c>
      <c r="Y54" s="41" t="str">
        <f t="shared" si="9"/>
        <v/>
      </c>
      <c r="Z54" s="42" t="str">
        <f t="shared" si="10"/>
        <v/>
      </c>
      <c r="AA54" t="str">
        <f t="shared" si="4"/>
        <v/>
      </c>
      <c r="AB54" t="str">
        <f t="shared" si="5"/>
        <v/>
      </c>
    </row>
    <row r="55" spans="2:28" x14ac:dyDescent="0.2">
      <c r="B55" s="40">
        <v>47</v>
      </c>
      <c r="C55" s="100" t="str">
        <f t="shared" si="7"/>
        <v/>
      </c>
      <c r="D55" s="100"/>
      <c r="E55" s="40"/>
      <c r="F55" s="8"/>
      <c r="G55" s="40"/>
      <c r="H55" s="108"/>
      <c r="I55" s="108"/>
      <c r="J55" s="55"/>
      <c r="K55" s="61"/>
      <c r="L55" s="102" t="str">
        <f t="shared" si="11"/>
        <v/>
      </c>
      <c r="M55" s="103"/>
      <c r="N55" s="6" t="str">
        <f>IF(K55="","",(L55/K55)/LOOKUP(RIGHT($D$2,3),定数!$A$6:$A$13,定数!$B$6:$B$13))</f>
        <v/>
      </c>
      <c r="O55" s="40"/>
      <c r="P55" s="8"/>
      <c r="Q55" s="108"/>
      <c r="R55" s="108"/>
      <c r="S55" s="104" t="str">
        <f>IF(Q55="","",U55*N55*LOOKUP(RIGHT($D$2,3),定数!$A$6:$A$13,定数!$B$6:$B$13))</f>
        <v/>
      </c>
      <c r="T55" s="104"/>
      <c r="U55" s="105" t="str">
        <f t="shared" si="8"/>
        <v/>
      </c>
      <c r="V55" s="105"/>
      <c r="W55" t="str">
        <f t="shared" si="13"/>
        <v/>
      </c>
      <c r="X55" t="str">
        <f t="shared" si="3"/>
        <v/>
      </c>
      <c r="Y55" s="41" t="str">
        <f t="shared" si="9"/>
        <v/>
      </c>
      <c r="Z55" s="42" t="str">
        <f t="shared" si="10"/>
        <v/>
      </c>
      <c r="AA55" t="str">
        <f t="shared" si="4"/>
        <v/>
      </c>
      <c r="AB55" t="str">
        <f t="shared" si="5"/>
        <v/>
      </c>
    </row>
    <row r="56" spans="2:28" x14ac:dyDescent="0.2">
      <c r="B56" s="40">
        <v>48</v>
      </c>
      <c r="C56" s="100" t="str">
        <f t="shared" si="7"/>
        <v/>
      </c>
      <c r="D56" s="100"/>
      <c r="E56" s="40"/>
      <c r="F56" s="8"/>
      <c r="G56" s="40"/>
      <c r="H56" s="108"/>
      <c r="I56" s="108"/>
      <c r="J56" s="55"/>
      <c r="K56" s="61"/>
      <c r="L56" s="102" t="str">
        <f t="shared" si="11"/>
        <v/>
      </c>
      <c r="M56" s="103"/>
      <c r="N56" s="6" t="str">
        <f>IF(K56="","",(L56/K56)/LOOKUP(RIGHT($D$2,3),定数!$A$6:$A$13,定数!$B$6:$B$13))</f>
        <v/>
      </c>
      <c r="O56" s="40"/>
      <c r="P56" s="8"/>
      <c r="Q56" s="108"/>
      <c r="R56" s="108"/>
      <c r="S56" s="104" t="str">
        <f>IF(Q56="","",U56*N56*LOOKUP(RIGHT($D$2,3),定数!$A$6:$A$13,定数!$B$6:$B$13))</f>
        <v/>
      </c>
      <c r="T56" s="104"/>
      <c r="U56" s="105" t="str">
        <f t="shared" si="8"/>
        <v/>
      </c>
      <c r="V56" s="105"/>
      <c r="W56" t="str">
        <f t="shared" si="13"/>
        <v/>
      </c>
      <c r="X56" t="str">
        <f t="shared" si="3"/>
        <v/>
      </c>
      <c r="Y56" s="41" t="str">
        <f t="shared" si="9"/>
        <v/>
      </c>
      <c r="Z56" s="42" t="str">
        <f t="shared" si="10"/>
        <v/>
      </c>
      <c r="AA56" t="str">
        <f t="shared" si="4"/>
        <v/>
      </c>
      <c r="AB56" t="str">
        <f t="shared" si="5"/>
        <v/>
      </c>
    </row>
    <row r="57" spans="2:28" x14ac:dyDescent="0.2">
      <c r="B57" s="40">
        <v>49</v>
      </c>
      <c r="C57" s="100" t="str">
        <f t="shared" si="7"/>
        <v/>
      </c>
      <c r="D57" s="100"/>
      <c r="E57" s="40"/>
      <c r="F57" s="8"/>
      <c r="G57" s="40"/>
      <c r="H57" s="108"/>
      <c r="I57" s="108"/>
      <c r="J57" s="55"/>
      <c r="K57" s="61"/>
      <c r="L57" s="102" t="str">
        <f t="shared" si="11"/>
        <v/>
      </c>
      <c r="M57" s="103"/>
      <c r="N57" s="6" t="str">
        <f>IF(K57="","",(L57/K57)/LOOKUP(RIGHT($D$2,3),定数!$A$6:$A$13,定数!$B$6:$B$13))</f>
        <v/>
      </c>
      <c r="O57" s="40"/>
      <c r="P57" s="8"/>
      <c r="Q57" s="108"/>
      <c r="R57" s="108"/>
      <c r="S57" s="104" t="str">
        <f>IF(Q57="","",U57*N57*LOOKUP(RIGHT($D$2,3),定数!$A$6:$A$13,定数!$B$6:$B$13))</f>
        <v/>
      </c>
      <c r="T57" s="104"/>
      <c r="U57" s="105" t="str">
        <f t="shared" si="8"/>
        <v/>
      </c>
      <c r="V57" s="105"/>
      <c r="W57" t="str">
        <f t="shared" si="13"/>
        <v/>
      </c>
      <c r="X57" t="str">
        <f t="shared" si="3"/>
        <v/>
      </c>
      <c r="Y57" s="41" t="str">
        <f t="shared" si="9"/>
        <v/>
      </c>
      <c r="Z57" s="42" t="str">
        <f t="shared" si="10"/>
        <v/>
      </c>
      <c r="AA57" t="str">
        <f t="shared" si="4"/>
        <v/>
      </c>
      <c r="AB57" t="str">
        <f t="shared" si="5"/>
        <v/>
      </c>
    </row>
    <row r="58" spans="2:28" x14ac:dyDescent="0.2">
      <c r="B58" s="40">
        <v>50</v>
      </c>
      <c r="C58" s="100" t="str">
        <f t="shared" si="7"/>
        <v/>
      </c>
      <c r="D58" s="100"/>
      <c r="E58" s="40"/>
      <c r="F58" s="8"/>
      <c r="G58" s="40"/>
      <c r="H58" s="108"/>
      <c r="I58" s="108"/>
      <c r="J58" s="55"/>
      <c r="K58" s="61"/>
      <c r="L58" s="102" t="str">
        <f t="shared" si="11"/>
        <v/>
      </c>
      <c r="M58" s="103"/>
      <c r="N58" s="6" t="str">
        <f>IF(K58="","",(L58/K58)/LOOKUP(RIGHT($D$2,3),定数!$A$6:$A$13,定数!$B$6:$B$13))</f>
        <v/>
      </c>
      <c r="O58" s="40"/>
      <c r="P58" s="8"/>
      <c r="Q58" s="108"/>
      <c r="R58" s="108"/>
      <c r="S58" s="104" t="str">
        <f>IF(Q58="","",U58*N58*LOOKUP(RIGHT($D$2,3),定数!$A$6:$A$13,定数!$B$6:$B$13))</f>
        <v/>
      </c>
      <c r="T58" s="104"/>
      <c r="U58" s="105" t="str">
        <f t="shared" si="8"/>
        <v/>
      </c>
      <c r="V58" s="105"/>
      <c r="W58" t="str">
        <f t="shared" si="13"/>
        <v/>
      </c>
      <c r="X58" t="str">
        <f t="shared" si="3"/>
        <v/>
      </c>
      <c r="Y58" s="41" t="str">
        <f t="shared" si="9"/>
        <v/>
      </c>
      <c r="Z58" s="42" t="str">
        <f t="shared" si="10"/>
        <v/>
      </c>
      <c r="AA58" t="str">
        <f t="shared" si="4"/>
        <v/>
      </c>
      <c r="AB58" t="str">
        <f t="shared" si="5"/>
        <v/>
      </c>
    </row>
    <row r="59" spans="2:28" x14ac:dyDescent="0.2">
      <c r="B59" s="40">
        <v>51</v>
      </c>
      <c r="C59" s="100" t="str">
        <f t="shared" si="7"/>
        <v/>
      </c>
      <c r="D59" s="100"/>
      <c r="E59" s="40"/>
      <c r="F59" s="8"/>
      <c r="G59" s="40"/>
      <c r="H59" s="108"/>
      <c r="I59" s="108"/>
      <c r="J59" s="55"/>
      <c r="K59" s="61"/>
      <c r="L59" s="102" t="str">
        <f t="shared" si="11"/>
        <v/>
      </c>
      <c r="M59" s="103"/>
      <c r="N59" s="6" t="str">
        <f>IF(K59="","",(L59/K59)/LOOKUP(RIGHT($D$2,3),定数!$A$6:$A$13,定数!$B$6:$B$13))</f>
        <v/>
      </c>
      <c r="O59" s="40"/>
      <c r="P59" s="8"/>
      <c r="Q59" s="108"/>
      <c r="R59" s="108"/>
      <c r="S59" s="104" t="str">
        <f>IF(Q59="","",U59*N59*LOOKUP(RIGHT($D$2,3),定数!$A$6:$A$13,定数!$B$6:$B$13))</f>
        <v/>
      </c>
      <c r="T59" s="104"/>
      <c r="U59" s="105" t="str">
        <f t="shared" si="8"/>
        <v/>
      </c>
      <c r="V59" s="105"/>
      <c r="W59" t="str">
        <f t="shared" si="13"/>
        <v/>
      </c>
      <c r="X59" t="str">
        <f t="shared" si="3"/>
        <v/>
      </c>
      <c r="Y59" s="41" t="str">
        <f t="shared" si="9"/>
        <v/>
      </c>
      <c r="Z59" s="42" t="str">
        <f t="shared" si="10"/>
        <v/>
      </c>
      <c r="AA59" t="str">
        <f t="shared" si="4"/>
        <v/>
      </c>
      <c r="AB59" t="str">
        <f t="shared" si="5"/>
        <v/>
      </c>
    </row>
    <row r="60" spans="2:28" x14ac:dyDescent="0.2">
      <c r="B60" s="40">
        <v>52</v>
      </c>
      <c r="C60" s="100" t="str">
        <f t="shared" si="7"/>
        <v/>
      </c>
      <c r="D60" s="100"/>
      <c r="E60" s="40"/>
      <c r="F60" s="8"/>
      <c r="G60" s="40"/>
      <c r="H60" s="108"/>
      <c r="I60" s="108"/>
      <c r="J60" s="55"/>
      <c r="K60" s="61"/>
      <c r="L60" s="102" t="str">
        <f t="shared" si="11"/>
        <v/>
      </c>
      <c r="M60" s="103"/>
      <c r="N60" s="6" t="str">
        <f>IF(K60="","",(L60/K60)/LOOKUP(RIGHT($D$2,3),定数!$A$6:$A$13,定数!$B$6:$B$13))</f>
        <v/>
      </c>
      <c r="O60" s="40"/>
      <c r="P60" s="8"/>
      <c r="Q60" s="108"/>
      <c r="R60" s="108"/>
      <c r="S60" s="104" t="str">
        <f>IF(Q60="","",U60*N60*LOOKUP(RIGHT($D$2,3),定数!$A$6:$A$13,定数!$B$6:$B$13))</f>
        <v/>
      </c>
      <c r="T60" s="104"/>
      <c r="U60" s="105" t="str">
        <f t="shared" si="8"/>
        <v/>
      </c>
      <c r="V60" s="105"/>
      <c r="W60" t="str">
        <f t="shared" si="13"/>
        <v/>
      </c>
      <c r="X60" t="str">
        <f t="shared" si="3"/>
        <v/>
      </c>
      <c r="Y60" s="41" t="str">
        <f t="shared" si="9"/>
        <v/>
      </c>
      <c r="Z60" s="42" t="str">
        <f t="shared" si="10"/>
        <v/>
      </c>
      <c r="AA60" t="str">
        <f t="shared" si="4"/>
        <v/>
      </c>
      <c r="AB60" t="str">
        <f t="shared" si="5"/>
        <v/>
      </c>
    </row>
    <row r="61" spans="2:28" x14ac:dyDescent="0.2">
      <c r="B61" s="40">
        <v>53</v>
      </c>
      <c r="C61" s="100" t="str">
        <f t="shared" si="7"/>
        <v/>
      </c>
      <c r="D61" s="100"/>
      <c r="E61" s="40"/>
      <c r="F61" s="8"/>
      <c r="G61" s="40"/>
      <c r="H61" s="108"/>
      <c r="I61" s="108"/>
      <c r="J61" s="55"/>
      <c r="K61" s="61"/>
      <c r="L61" s="102" t="str">
        <f t="shared" si="11"/>
        <v/>
      </c>
      <c r="M61" s="103"/>
      <c r="N61" s="6" t="str">
        <f>IF(K61="","",(L61/K61)/LOOKUP(RIGHT($D$2,3),定数!$A$6:$A$13,定数!$B$6:$B$13))</f>
        <v/>
      </c>
      <c r="O61" s="40"/>
      <c r="P61" s="8"/>
      <c r="Q61" s="108"/>
      <c r="R61" s="108"/>
      <c r="S61" s="104" t="str">
        <f>IF(Q61="","",U61*N61*LOOKUP(RIGHT($D$2,3),定数!$A$6:$A$13,定数!$B$6:$B$13))</f>
        <v/>
      </c>
      <c r="T61" s="104"/>
      <c r="U61" s="105" t="str">
        <f t="shared" si="8"/>
        <v/>
      </c>
      <c r="V61" s="105"/>
      <c r="W61" t="str">
        <f t="shared" si="13"/>
        <v/>
      </c>
      <c r="X61" t="str">
        <f t="shared" si="3"/>
        <v/>
      </c>
      <c r="Y61" s="41" t="str">
        <f t="shared" si="9"/>
        <v/>
      </c>
      <c r="Z61" s="42" t="str">
        <f t="shared" si="10"/>
        <v/>
      </c>
      <c r="AA61" t="str">
        <f t="shared" si="4"/>
        <v/>
      </c>
      <c r="AB61" t="str">
        <f t="shared" si="5"/>
        <v/>
      </c>
    </row>
    <row r="62" spans="2:28" x14ac:dyDescent="0.2">
      <c r="B62" s="40">
        <v>54</v>
      </c>
      <c r="C62" s="100" t="str">
        <f t="shared" si="7"/>
        <v/>
      </c>
      <c r="D62" s="100"/>
      <c r="E62" s="40"/>
      <c r="F62" s="8"/>
      <c r="G62" s="40"/>
      <c r="H62" s="108"/>
      <c r="I62" s="108"/>
      <c r="J62" s="55"/>
      <c r="K62" s="61"/>
      <c r="L62" s="102" t="str">
        <f t="shared" si="11"/>
        <v/>
      </c>
      <c r="M62" s="103"/>
      <c r="N62" s="6" t="str">
        <f>IF(K62="","",(L62/K62)/LOOKUP(RIGHT($D$2,3),定数!$A$6:$A$13,定数!$B$6:$B$13))</f>
        <v/>
      </c>
      <c r="O62" s="40"/>
      <c r="P62" s="8"/>
      <c r="Q62" s="108"/>
      <c r="R62" s="108"/>
      <c r="S62" s="104" t="str">
        <f>IF(Q62="","",U62*N62*LOOKUP(RIGHT($D$2,3),定数!$A$6:$A$13,定数!$B$6:$B$13))</f>
        <v/>
      </c>
      <c r="T62" s="104"/>
      <c r="U62" s="105" t="str">
        <f t="shared" si="8"/>
        <v/>
      </c>
      <c r="V62" s="105"/>
      <c r="W62" t="str">
        <f t="shared" si="13"/>
        <v/>
      </c>
      <c r="X62" t="str">
        <f t="shared" si="3"/>
        <v/>
      </c>
      <c r="Y62" s="41" t="str">
        <f t="shared" si="9"/>
        <v/>
      </c>
      <c r="Z62" s="42" t="str">
        <f t="shared" si="10"/>
        <v/>
      </c>
      <c r="AA62" t="str">
        <f t="shared" si="4"/>
        <v/>
      </c>
      <c r="AB62" t="str">
        <f t="shared" si="5"/>
        <v/>
      </c>
    </row>
    <row r="63" spans="2:28" x14ac:dyDescent="0.2">
      <c r="B63" s="40">
        <v>55</v>
      </c>
      <c r="C63" s="100" t="str">
        <f t="shared" si="7"/>
        <v/>
      </c>
      <c r="D63" s="100"/>
      <c r="E63" s="40"/>
      <c r="F63" s="8"/>
      <c r="G63" s="40"/>
      <c r="H63" s="108"/>
      <c r="I63" s="108"/>
      <c r="J63" s="55"/>
      <c r="K63" s="61"/>
      <c r="L63" s="102" t="str">
        <f t="shared" si="11"/>
        <v/>
      </c>
      <c r="M63" s="103"/>
      <c r="N63" s="6" t="str">
        <f>IF(K63="","",(L63/K63)/LOOKUP(RIGHT($D$2,3),定数!$A$6:$A$13,定数!$B$6:$B$13))</f>
        <v/>
      </c>
      <c r="O63" s="40"/>
      <c r="P63" s="8"/>
      <c r="Q63" s="108"/>
      <c r="R63" s="108"/>
      <c r="S63" s="104" t="str">
        <f>IF(Q63="","",U63*N63*LOOKUP(RIGHT($D$2,3),定数!$A$6:$A$13,定数!$B$6:$B$13))</f>
        <v/>
      </c>
      <c r="T63" s="104"/>
      <c r="U63" s="105" t="str">
        <f t="shared" si="8"/>
        <v/>
      </c>
      <c r="V63" s="105"/>
      <c r="W63" t="str">
        <f t="shared" si="13"/>
        <v/>
      </c>
      <c r="X63" t="str">
        <f t="shared" si="3"/>
        <v/>
      </c>
      <c r="Y63" s="41" t="str">
        <f t="shared" si="9"/>
        <v/>
      </c>
      <c r="Z63" s="42" t="str">
        <f t="shared" si="10"/>
        <v/>
      </c>
      <c r="AA63" t="str">
        <f t="shared" si="4"/>
        <v/>
      </c>
      <c r="AB63" t="str">
        <f t="shared" si="5"/>
        <v/>
      </c>
    </row>
    <row r="64" spans="2:28" x14ac:dyDescent="0.2">
      <c r="B64" s="40">
        <v>56</v>
      </c>
      <c r="C64" s="100" t="str">
        <f t="shared" si="7"/>
        <v/>
      </c>
      <c r="D64" s="100"/>
      <c r="E64" s="40"/>
      <c r="F64" s="8"/>
      <c r="G64" s="40"/>
      <c r="H64" s="108"/>
      <c r="I64" s="108"/>
      <c r="J64" s="55"/>
      <c r="K64" s="61"/>
      <c r="L64" s="102" t="str">
        <f t="shared" si="11"/>
        <v/>
      </c>
      <c r="M64" s="103"/>
      <c r="N64" s="6" t="str">
        <f>IF(K64="","",(L64/K64)/LOOKUP(RIGHT($D$2,3),定数!$A$6:$A$13,定数!$B$6:$B$13))</f>
        <v/>
      </c>
      <c r="O64" s="40"/>
      <c r="P64" s="8"/>
      <c r="Q64" s="108"/>
      <c r="R64" s="108"/>
      <c r="S64" s="104" t="str">
        <f>IF(Q64="","",U64*N64*LOOKUP(RIGHT($D$2,3),定数!$A$6:$A$13,定数!$B$6:$B$13))</f>
        <v/>
      </c>
      <c r="T64" s="104"/>
      <c r="U64" s="105" t="str">
        <f t="shared" si="8"/>
        <v/>
      </c>
      <c r="V64" s="105"/>
      <c r="W64" t="str">
        <f t="shared" si="13"/>
        <v/>
      </c>
      <c r="X64" t="str">
        <f t="shared" si="3"/>
        <v/>
      </c>
      <c r="Y64" s="41" t="str">
        <f t="shared" si="9"/>
        <v/>
      </c>
      <c r="Z64" s="42" t="str">
        <f t="shared" si="10"/>
        <v/>
      </c>
      <c r="AA64" t="str">
        <f t="shared" si="4"/>
        <v/>
      </c>
      <c r="AB64" t="str">
        <f t="shared" si="5"/>
        <v/>
      </c>
    </row>
    <row r="65" spans="2:28" x14ac:dyDescent="0.2">
      <c r="B65" s="40">
        <v>57</v>
      </c>
      <c r="C65" s="100" t="str">
        <f t="shared" si="7"/>
        <v/>
      </c>
      <c r="D65" s="100"/>
      <c r="E65" s="40"/>
      <c r="F65" s="8"/>
      <c r="G65" s="40"/>
      <c r="H65" s="108"/>
      <c r="I65" s="108"/>
      <c r="J65" s="55"/>
      <c r="K65" s="61"/>
      <c r="L65" s="102" t="str">
        <f t="shared" si="11"/>
        <v/>
      </c>
      <c r="M65" s="103"/>
      <c r="N65" s="6" t="str">
        <f>IF(K65="","",(L65/K65)/LOOKUP(RIGHT($D$2,3),定数!$A$6:$A$13,定数!$B$6:$B$13))</f>
        <v/>
      </c>
      <c r="O65" s="40"/>
      <c r="P65" s="8"/>
      <c r="Q65" s="108"/>
      <c r="R65" s="108"/>
      <c r="S65" s="104" t="str">
        <f>IF(Q65="","",U65*N65*LOOKUP(RIGHT($D$2,3),定数!$A$6:$A$13,定数!$B$6:$B$13))</f>
        <v/>
      </c>
      <c r="T65" s="104"/>
      <c r="U65" s="105" t="str">
        <f t="shared" si="8"/>
        <v/>
      </c>
      <c r="V65" s="105"/>
      <c r="W65" t="str">
        <f t="shared" si="13"/>
        <v/>
      </c>
      <c r="X65" t="str">
        <f t="shared" si="3"/>
        <v/>
      </c>
      <c r="Y65" s="41" t="str">
        <f t="shared" si="9"/>
        <v/>
      </c>
      <c r="Z65" s="42" t="str">
        <f t="shared" si="10"/>
        <v/>
      </c>
      <c r="AA65" t="str">
        <f t="shared" si="4"/>
        <v/>
      </c>
      <c r="AB65" t="str">
        <f t="shared" si="5"/>
        <v/>
      </c>
    </row>
    <row r="66" spans="2:28" x14ac:dyDescent="0.2">
      <c r="B66" s="40">
        <v>58</v>
      </c>
      <c r="C66" s="100" t="str">
        <f t="shared" si="7"/>
        <v/>
      </c>
      <c r="D66" s="100"/>
      <c r="E66" s="40"/>
      <c r="F66" s="8"/>
      <c r="G66" s="40"/>
      <c r="H66" s="108"/>
      <c r="I66" s="108"/>
      <c r="J66" s="55"/>
      <c r="K66" s="61"/>
      <c r="L66" s="102" t="str">
        <f t="shared" si="11"/>
        <v/>
      </c>
      <c r="M66" s="103"/>
      <c r="N66" s="6" t="str">
        <f>IF(K66="","",(L66/K66)/LOOKUP(RIGHT($D$2,3),定数!$A$6:$A$13,定数!$B$6:$B$13))</f>
        <v/>
      </c>
      <c r="O66" s="40"/>
      <c r="P66" s="8"/>
      <c r="Q66" s="108"/>
      <c r="R66" s="108"/>
      <c r="S66" s="104" t="str">
        <f>IF(Q66="","",U66*N66*LOOKUP(RIGHT($D$2,3),定数!$A$6:$A$13,定数!$B$6:$B$13))</f>
        <v/>
      </c>
      <c r="T66" s="104"/>
      <c r="U66" s="105" t="str">
        <f t="shared" si="8"/>
        <v/>
      </c>
      <c r="V66" s="105"/>
      <c r="W66" t="str">
        <f t="shared" si="13"/>
        <v/>
      </c>
      <c r="X66" t="str">
        <f t="shared" si="3"/>
        <v/>
      </c>
      <c r="Y66" s="41" t="str">
        <f t="shared" si="9"/>
        <v/>
      </c>
      <c r="Z66" s="42" t="str">
        <f t="shared" si="10"/>
        <v/>
      </c>
      <c r="AA66" t="str">
        <f t="shared" si="4"/>
        <v/>
      </c>
      <c r="AB66" t="str">
        <f t="shared" si="5"/>
        <v/>
      </c>
    </row>
    <row r="67" spans="2:28" x14ac:dyDescent="0.2">
      <c r="B67" s="40">
        <v>59</v>
      </c>
      <c r="C67" s="100" t="str">
        <f t="shared" si="7"/>
        <v/>
      </c>
      <c r="D67" s="100"/>
      <c r="E67" s="40"/>
      <c r="F67" s="8"/>
      <c r="G67" s="40"/>
      <c r="H67" s="108"/>
      <c r="I67" s="108"/>
      <c r="J67" s="55"/>
      <c r="K67" s="61"/>
      <c r="L67" s="102" t="str">
        <f t="shared" si="11"/>
        <v/>
      </c>
      <c r="M67" s="103"/>
      <c r="N67" s="6" t="str">
        <f>IF(K67="","",(L67/K67)/LOOKUP(RIGHT($D$2,3),定数!$A$6:$A$13,定数!$B$6:$B$13))</f>
        <v/>
      </c>
      <c r="O67" s="40"/>
      <c r="P67" s="8"/>
      <c r="Q67" s="108"/>
      <c r="R67" s="108"/>
      <c r="S67" s="104" t="str">
        <f>IF(Q67="","",U67*N67*LOOKUP(RIGHT($D$2,3),定数!$A$6:$A$13,定数!$B$6:$B$13))</f>
        <v/>
      </c>
      <c r="T67" s="104"/>
      <c r="U67" s="105" t="str">
        <f t="shared" si="8"/>
        <v/>
      </c>
      <c r="V67" s="105"/>
      <c r="W67" t="str">
        <f t="shared" si="13"/>
        <v/>
      </c>
      <c r="X67" t="str">
        <f t="shared" si="3"/>
        <v/>
      </c>
      <c r="Y67" s="41" t="str">
        <f t="shared" si="9"/>
        <v/>
      </c>
      <c r="Z67" s="42" t="str">
        <f t="shared" si="10"/>
        <v/>
      </c>
      <c r="AA67" t="str">
        <f t="shared" si="4"/>
        <v/>
      </c>
      <c r="AB67" t="str">
        <f t="shared" si="5"/>
        <v/>
      </c>
    </row>
    <row r="68" spans="2:28" x14ac:dyDescent="0.2">
      <c r="B68" s="40">
        <v>60</v>
      </c>
      <c r="C68" s="100" t="str">
        <f t="shared" si="7"/>
        <v/>
      </c>
      <c r="D68" s="100"/>
      <c r="E68" s="40"/>
      <c r="F68" s="8"/>
      <c r="G68" s="40"/>
      <c r="H68" s="108"/>
      <c r="I68" s="108"/>
      <c r="J68" s="55"/>
      <c r="K68" s="61"/>
      <c r="L68" s="102" t="str">
        <f t="shared" si="11"/>
        <v/>
      </c>
      <c r="M68" s="103"/>
      <c r="N68" s="6" t="str">
        <f>IF(K68="","",(L68/K68)/LOOKUP(RIGHT($D$2,3),定数!$A$6:$A$13,定数!$B$6:$B$13))</f>
        <v/>
      </c>
      <c r="O68" s="40"/>
      <c r="P68" s="8"/>
      <c r="Q68" s="108"/>
      <c r="R68" s="108"/>
      <c r="S68" s="104" t="str">
        <f>IF(Q68="","",U68*N68*LOOKUP(RIGHT($D$2,3),定数!$A$6:$A$13,定数!$B$6:$B$13))</f>
        <v/>
      </c>
      <c r="T68" s="104"/>
      <c r="U68" s="105" t="str">
        <f t="shared" si="8"/>
        <v/>
      </c>
      <c r="V68" s="105"/>
      <c r="W68" t="str">
        <f t="shared" si="13"/>
        <v/>
      </c>
      <c r="X68" t="str">
        <f t="shared" si="3"/>
        <v/>
      </c>
      <c r="Y68" s="41" t="str">
        <f t="shared" si="9"/>
        <v/>
      </c>
      <c r="Z68" s="42" t="str">
        <f t="shared" si="10"/>
        <v/>
      </c>
      <c r="AA68" t="str">
        <f t="shared" si="4"/>
        <v/>
      </c>
      <c r="AB68" t="str">
        <f t="shared" si="5"/>
        <v/>
      </c>
    </row>
    <row r="69" spans="2:28" x14ac:dyDescent="0.2">
      <c r="B69" s="40">
        <v>61</v>
      </c>
      <c r="C69" s="100" t="str">
        <f t="shared" si="7"/>
        <v/>
      </c>
      <c r="D69" s="100"/>
      <c r="E69" s="40"/>
      <c r="F69" s="8"/>
      <c r="G69" s="40"/>
      <c r="H69" s="108"/>
      <c r="I69" s="108"/>
      <c r="J69" s="55"/>
      <c r="K69" s="61"/>
      <c r="L69" s="102" t="str">
        <f t="shared" si="11"/>
        <v/>
      </c>
      <c r="M69" s="103"/>
      <c r="N69" s="6" t="str">
        <f>IF(K69="","",(L69/K69)/LOOKUP(RIGHT($D$2,3),定数!$A$6:$A$13,定数!$B$6:$B$13))</f>
        <v/>
      </c>
      <c r="O69" s="40"/>
      <c r="P69" s="8"/>
      <c r="Q69" s="108"/>
      <c r="R69" s="108"/>
      <c r="S69" s="104" t="str">
        <f>IF(Q69="","",U69*N69*LOOKUP(RIGHT($D$2,3),定数!$A$6:$A$13,定数!$B$6:$B$13))</f>
        <v/>
      </c>
      <c r="T69" s="104"/>
      <c r="U69" s="105" t="str">
        <f t="shared" si="8"/>
        <v/>
      </c>
      <c r="V69" s="105"/>
      <c r="W69" t="str">
        <f t="shared" si="13"/>
        <v/>
      </c>
      <c r="X69" t="str">
        <f t="shared" si="3"/>
        <v/>
      </c>
      <c r="Y69" s="41" t="str">
        <f t="shared" si="9"/>
        <v/>
      </c>
      <c r="Z69" s="42" t="str">
        <f t="shared" si="10"/>
        <v/>
      </c>
      <c r="AA69" t="str">
        <f t="shared" si="4"/>
        <v/>
      </c>
      <c r="AB69" t="str">
        <f t="shared" si="5"/>
        <v/>
      </c>
    </row>
    <row r="70" spans="2:28" x14ac:dyDescent="0.2">
      <c r="B70" s="40">
        <v>62</v>
      </c>
      <c r="C70" s="100" t="str">
        <f t="shared" si="7"/>
        <v/>
      </c>
      <c r="D70" s="100"/>
      <c r="E70" s="40"/>
      <c r="F70" s="8"/>
      <c r="G70" s="40"/>
      <c r="H70" s="108"/>
      <c r="I70" s="108"/>
      <c r="J70" s="55"/>
      <c r="K70" s="61"/>
      <c r="L70" s="102" t="str">
        <f t="shared" si="11"/>
        <v/>
      </c>
      <c r="M70" s="103"/>
      <c r="N70" s="6" t="str">
        <f>IF(K70="","",(L70/K70)/LOOKUP(RIGHT($D$2,3),定数!$A$6:$A$13,定数!$B$6:$B$13))</f>
        <v/>
      </c>
      <c r="O70" s="40"/>
      <c r="P70" s="8"/>
      <c r="Q70" s="108"/>
      <c r="R70" s="108"/>
      <c r="S70" s="104" t="str">
        <f>IF(Q70="","",U70*N70*LOOKUP(RIGHT($D$2,3),定数!$A$6:$A$13,定数!$B$6:$B$13))</f>
        <v/>
      </c>
      <c r="T70" s="104"/>
      <c r="U70" s="105" t="str">
        <f t="shared" si="8"/>
        <v/>
      </c>
      <c r="V70" s="105"/>
      <c r="W70" t="str">
        <f t="shared" si="13"/>
        <v/>
      </c>
      <c r="X70" t="str">
        <f t="shared" si="3"/>
        <v/>
      </c>
      <c r="Y70" s="41" t="str">
        <f t="shared" si="9"/>
        <v/>
      </c>
      <c r="Z70" s="42" t="str">
        <f t="shared" si="10"/>
        <v/>
      </c>
      <c r="AA70" t="str">
        <f t="shared" si="4"/>
        <v/>
      </c>
      <c r="AB70" t="str">
        <f t="shared" si="5"/>
        <v/>
      </c>
    </row>
    <row r="71" spans="2:28" x14ac:dyDescent="0.2">
      <c r="B71" s="40">
        <v>63</v>
      </c>
      <c r="C71" s="100" t="str">
        <f t="shared" si="7"/>
        <v/>
      </c>
      <c r="D71" s="100"/>
      <c r="E71" s="40"/>
      <c r="F71" s="8"/>
      <c r="G71" s="40"/>
      <c r="H71" s="108"/>
      <c r="I71" s="108"/>
      <c r="J71" s="55"/>
      <c r="K71" s="61"/>
      <c r="L71" s="102" t="str">
        <f t="shared" si="11"/>
        <v/>
      </c>
      <c r="M71" s="103"/>
      <c r="N71" s="6" t="str">
        <f>IF(K71="","",(L71/K71)/LOOKUP(RIGHT($D$2,3),定数!$A$6:$A$13,定数!$B$6:$B$13))</f>
        <v/>
      </c>
      <c r="O71" s="40"/>
      <c r="P71" s="8"/>
      <c r="Q71" s="108"/>
      <c r="R71" s="108"/>
      <c r="S71" s="104" t="str">
        <f>IF(Q71="","",U71*N71*LOOKUP(RIGHT($D$2,3),定数!$A$6:$A$13,定数!$B$6:$B$13))</f>
        <v/>
      </c>
      <c r="T71" s="104"/>
      <c r="U71" s="105" t="str">
        <f t="shared" si="8"/>
        <v/>
      </c>
      <c r="V71" s="105"/>
      <c r="W71" t="str">
        <f t="shared" si="13"/>
        <v/>
      </c>
      <c r="X71" t="str">
        <f t="shared" si="3"/>
        <v/>
      </c>
      <c r="Y71" s="41" t="str">
        <f t="shared" si="9"/>
        <v/>
      </c>
      <c r="Z71" s="42" t="str">
        <f t="shared" si="10"/>
        <v/>
      </c>
      <c r="AA71" t="str">
        <f t="shared" si="4"/>
        <v/>
      </c>
      <c r="AB71" t="str">
        <f t="shared" si="5"/>
        <v/>
      </c>
    </row>
    <row r="72" spans="2:28" x14ac:dyDescent="0.2">
      <c r="B72" s="40">
        <v>64</v>
      </c>
      <c r="C72" s="100" t="str">
        <f t="shared" si="7"/>
        <v/>
      </c>
      <c r="D72" s="100"/>
      <c r="E72" s="40"/>
      <c r="F72" s="8"/>
      <c r="G72" s="40"/>
      <c r="H72" s="108"/>
      <c r="I72" s="108"/>
      <c r="J72" s="55"/>
      <c r="K72" s="61"/>
      <c r="L72" s="102" t="str">
        <f t="shared" si="11"/>
        <v/>
      </c>
      <c r="M72" s="103"/>
      <c r="N72" s="6" t="str">
        <f>IF(K72="","",(L72/K72)/LOOKUP(RIGHT($D$2,3),定数!$A$6:$A$13,定数!$B$6:$B$13))</f>
        <v/>
      </c>
      <c r="O72" s="40"/>
      <c r="P72" s="8"/>
      <c r="Q72" s="108"/>
      <c r="R72" s="108"/>
      <c r="S72" s="104" t="str">
        <f>IF(Q72="","",U72*N72*LOOKUP(RIGHT($D$2,3),定数!$A$6:$A$13,定数!$B$6:$B$13))</f>
        <v/>
      </c>
      <c r="T72" s="104"/>
      <c r="U72" s="105" t="str">
        <f t="shared" si="8"/>
        <v/>
      </c>
      <c r="V72" s="105"/>
      <c r="W72" t="str">
        <f t="shared" si="13"/>
        <v/>
      </c>
      <c r="X72" t="str">
        <f t="shared" si="3"/>
        <v/>
      </c>
      <c r="Y72" s="41" t="str">
        <f t="shared" si="9"/>
        <v/>
      </c>
      <c r="Z72" s="42" t="str">
        <f t="shared" si="10"/>
        <v/>
      </c>
      <c r="AA72" t="str">
        <f t="shared" si="4"/>
        <v/>
      </c>
      <c r="AB72" t="str">
        <f t="shared" si="5"/>
        <v/>
      </c>
    </row>
    <row r="73" spans="2:28" x14ac:dyDescent="0.2">
      <c r="B73" s="40">
        <v>65</v>
      </c>
      <c r="C73" s="100" t="str">
        <f t="shared" si="7"/>
        <v/>
      </c>
      <c r="D73" s="100"/>
      <c r="E73" s="40"/>
      <c r="F73" s="8"/>
      <c r="G73" s="40"/>
      <c r="H73" s="108"/>
      <c r="I73" s="108"/>
      <c r="J73" s="55"/>
      <c r="K73" s="61"/>
      <c r="L73" s="102" t="str">
        <f t="shared" si="11"/>
        <v/>
      </c>
      <c r="M73" s="103"/>
      <c r="N73" s="6" t="str">
        <f>IF(K73="","",(L73/K73)/LOOKUP(RIGHT($D$2,3),定数!$A$6:$A$13,定数!$B$6:$B$13))</f>
        <v/>
      </c>
      <c r="O73" s="40"/>
      <c r="P73" s="8"/>
      <c r="Q73" s="108"/>
      <c r="R73" s="108"/>
      <c r="S73" s="104" t="str">
        <f>IF(Q73="","",U73*N73*LOOKUP(RIGHT($D$2,3),定数!$A$6:$A$13,定数!$B$6:$B$13))</f>
        <v/>
      </c>
      <c r="T73" s="104"/>
      <c r="U73" s="105" t="str">
        <f t="shared" si="8"/>
        <v/>
      </c>
      <c r="V73" s="105"/>
      <c r="W73" t="str">
        <f t="shared" si="13"/>
        <v/>
      </c>
      <c r="X73" t="str">
        <f t="shared" si="3"/>
        <v/>
      </c>
      <c r="Y73" s="41" t="str">
        <f t="shared" si="9"/>
        <v/>
      </c>
      <c r="Z73" s="42" t="str">
        <f t="shared" si="10"/>
        <v/>
      </c>
      <c r="AA73" t="str">
        <f t="shared" si="4"/>
        <v/>
      </c>
      <c r="AB73" t="str">
        <f t="shared" si="5"/>
        <v/>
      </c>
    </row>
    <row r="74" spans="2:28" x14ac:dyDescent="0.2">
      <c r="B74" s="40">
        <v>66</v>
      </c>
      <c r="C74" s="100" t="str">
        <f t="shared" si="7"/>
        <v/>
      </c>
      <c r="D74" s="100"/>
      <c r="E74" s="40"/>
      <c r="F74" s="8"/>
      <c r="G74" s="40"/>
      <c r="H74" s="108"/>
      <c r="I74" s="108"/>
      <c r="J74" s="55"/>
      <c r="K74" s="61"/>
      <c r="L74" s="102" t="str">
        <f t="shared" si="11"/>
        <v/>
      </c>
      <c r="M74" s="103"/>
      <c r="N74" s="6" t="str">
        <f>IF(K74="","",(L74/K74)/LOOKUP(RIGHT($D$2,3),定数!$A$6:$A$13,定数!$B$6:$B$13))</f>
        <v/>
      </c>
      <c r="O74" s="40"/>
      <c r="P74" s="8"/>
      <c r="Q74" s="108"/>
      <c r="R74" s="108"/>
      <c r="S74" s="104" t="str">
        <f>IF(Q74="","",U74*N74*LOOKUP(RIGHT($D$2,3),定数!$A$6:$A$13,定数!$B$6:$B$13))</f>
        <v/>
      </c>
      <c r="T74" s="104"/>
      <c r="U74" s="105" t="str">
        <f t="shared" si="8"/>
        <v/>
      </c>
      <c r="V74" s="105"/>
      <c r="W74" t="str">
        <f t="shared" si="13"/>
        <v/>
      </c>
      <c r="X74" t="str">
        <f t="shared" si="13"/>
        <v/>
      </c>
      <c r="Y74" s="41" t="str">
        <f t="shared" si="9"/>
        <v/>
      </c>
      <c r="Z74" s="42" t="str">
        <f t="shared" si="10"/>
        <v/>
      </c>
      <c r="AA74" t="str">
        <f t="shared" ref="AA74:AA108" si="14">IF(S74&gt;0,S74,"")</f>
        <v/>
      </c>
      <c r="AB74" t="str">
        <f t="shared" ref="AB74:AB108" si="15">IF(S74&lt;0,S74,"")</f>
        <v/>
      </c>
    </row>
    <row r="75" spans="2:28" x14ac:dyDescent="0.2">
      <c r="B75" s="40">
        <v>67</v>
      </c>
      <c r="C75" s="100" t="str">
        <f t="shared" si="7"/>
        <v/>
      </c>
      <c r="D75" s="100"/>
      <c r="E75" s="40"/>
      <c r="F75" s="8"/>
      <c r="G75" s="40"/>
      <c r="H75" s="108"/>
      <c r="I75" s="108"/>
      <c r="J75" s="55"/>
      <c r="K75" s="61"/>
      <c r="L75" s="102" t="str">
        <f t="shared" si="11"/>
        <v/>
      </c>
      <c r="M75" s="103"/>
      <c r="N75" s="6" t="str">
        <f>IF(K75="","",(L75/K75)/LOOKUP(RIGHT($D$2,3),定数!$A$6:$A$13,定数!$B$6:$B$13))</f>
        <v/>
      </c>
      <c r="O75" s="40"/>
      <c r="P75" s="8"/>
      <c r="Q75" s="108"/>
      <c r="R75" s="108"/>
      <c r="S75" s="104" t="str">
        <f>IF(Q75="","",U75*N75*LOOKUP(RIGHT($D$2,3),定数!$A$6:$A$13,定数!$B$6:$B$13))</f>
        <v/>
      </c>
      <c r="T75" s="104"/>
      <c r="U75" s="105" t="str">
        <f t="shared" si="8"/>
        <v/>
      </c>
      <c r="V75" s="105"/>
      <c r="W75" t="str">
        <f t="shared" ref="W75:X90" si="16">IF(T75&lt;&gt;"",IF(T75&lt;0,1+W74,0),"")</f>
        <v/>
      </c>
      <c r="X75" t="str">
        <f t="shared" si="16"/>
        <v/>
      </c>
      <c r="Y75" s="41" t="str">
        <f t="shared" si="9"/>
        <v/>
      </c>
      <c r="Z75" s="42" t="str">
        <f t="shared" si="10"/>
        <v/>
      </c>
      <c r="AA75" t="str">
        <f t="shared" si="14"/>
        <v/>
      </c>
      <c r="AB75" t="str">
        <f t="shared" si="15"/>
        <v/>
      </c>
    </row>
    <row r="76" spans="2:28" x14ac:dyDescent="0.2">
      <c r="B76" s="40">
        <v>68</v>
      </c>
      <c r="C76" s="100" t="str">
        <f t="shared" ref="C76:C108" si="17">IF(S75="","",C75+S75)</f>
        <v/>
      </c>
      <c r="D76" s="100"/>
      <c r="E76" s="40"/>
      <c r="F76" s="8"/>
      <c r="G76" s="40"/>
      <c r="H76" s="108"/>
      <c r="I76" s="108"/>
      <c r="J76" s="55"/>
      <c r="K76" s="61"/>
      <c r="L76" s="102" t="str">
        <f t="shared" si="11"/>
        <v/>
      </c>
      <c r="M76" s="103"/>
      <c r="N76" s="6" t="str">
        <f>IF(K76="","",(L76/K76)/LOOKUP(RIGHT($D$2,3),定数!$A$6:$A$13,定数!$B$6:$B$13))</f>
        <v/>
      </c>
      <c r="O76" s="40"/>
      <c r="P76" s="8"/>
      <c r="Q76" s="108"/>
      <c r="R76" s="108"/>
      <c r="S76" s="104" t="str">
        <f>IF(Q76="","",U76*N76*LOOKUP(RIGHT($D$2,3),定数!$A$6:$A$13,定数!$B$6:$B$13))</f>
        <v/>
      </c>
      <c r="T76" s="104"/>
      <c r="U76" s="105" t="str">
        <f t="shared" ref="U76:U108" si="18">IF(Q76="","",IF(G76="買",(Q76-H76),(H76-Q76))*IF(RIGHT($D$2,3)="JPY",100,10000))</f>
        <v/>
      </c>
      <c r="V76" s="105"/>
      <c r="W76" t="str">
        <f t="shared" si="16"/>
        <v/>
      </c>
      <c r="X76" t="str">
        <f t="shared" si="16"/>
        <v/>
      </c>
      <c r="Y76" s="41" t="str">
        <f t="shared" ref="Y76:Y108" si="19">IF(C76&lt;&gt;"",MAX(Y75,C76),"")</f>
        <v/>
      </c>
      <c r="Z76" s="42" t="str">
        <f t="shared" ref="Z76:Z108" si="20">IF(Y76&lt;&gt;"",1-(C76/Y76),"")</f>
        <v/>
      </c>
      <c r="AA76" t="str">
        <f t="shared" si="14"/>
        <v/>
      </c>
      <c r="AB76" t="str">
        <f t="shared" si="15"/>
        <v/>
      </c>
    </row>
    <row r="77" spans="2:28" x14ac:dyDescent="0.2">
      <c r="B77" s="40">
        <v>69</v>
      </c>
      <c r="C77" s="100" t="str">
        <f t="shared" si="17"/>
        <v/>
      </c>
      <c r="D77" s="100"/>
      <c r="E77" s="40"/>
      <c r="F77" s="8"/>
      <c r="G77" s="40"/>
      <c r="H77" s="108"/>
      <c r="I77" s="108"/>
      <c r="J77" s="55"/>
      <c r="K77" s="61"/>
      <c r="L77" s="102" t="str">
        <f t="shared" ref="L77:L108" si="21">IF(K77="","",C77*0.03)</f>
        <v/>
      </c>
      <c r="M77" s="103"/>
      <c r="N77" s="6" t="str">
        <f>IF(K77="","",(L77/K77)/LOOKUP(RIGHT($D$2,3),定数!$A$6:$A$13,定数!$B$6:$B$13))</f>
        <v/>
      </c>
      <c r="O77" s="40"/>
      <c r="P77" s="8"/>
      <c r="Q77" s="108"/>
      <c r="R77" s="108"/>
      <c r="S77" s="104" t="str">
        <f>IF(Q77="","",U77*N77*LOOKUP(RIGHT($D$2,3),定数!$A$6:$A$13,定数!$B$6:$B$13))</f>
        <v/>
      </c>
      <c r="T77" s="104"/>
      <c r="U77" s="105" t="str">
        <f t="shared" si="18"/>
        <v/>
      </c>
      <c r="V77" s="105"/>
      <c r="W77" t="str">
        <f t="shared" si="16"/>
        <v/>
      </c>
      <c r="X77" t="str">
        <f t="shared" si="16"/>
        <v/>
      </c>
      <c r="Y77" s="41" t="str">
        <f t="shared" si="19"/>
        <v/>
      </c>
      <c r="Z77" s="42" t="str">
        <f t="shared" si="20"/>
        <v/>
      </c>
      <c r="AA77" t="str">
        <f t="shared" si="14"/>
        <v/>
      </c>
      <c r="AB77" t="str">
        <f t="shared" si="15"/>
        <v/>
      </c>
    </row>
    <row r="78" spans="2:28" x14ac:dyDescent="0.2">
      <c r="B78" s="40">
        <v>70</v>
      </c>
      <c r="C78" s="100" t="str">
        <f t="shared" si="17"/>
        <v/>
      </c>
      <c r="D78" s="100"/>
      <c r="E78" s="40"/>
      <c r="F78" s="8"/>
      <c r="G78" s="40"/>
      <c r="H78" s="108"/>
      <c r="I78" s="108"/>
      <c r="J78" s="55"/>
      <c r="K78" s="61"/>
      <c r="L78" s="102" t="str">
        <f t="shared" si="21"/>
        <v/>
      </c>
      <c r="M78" s="103"/>
      <c r="N78" s="6" t="str">
        <f>IF(K78="","",(L78/K78)/LOOKUP(RIGHT($D$2,3),定数!$A$6:$A$13,定数!$B$6:$B$13))</f>
        <v/>
      </c>
      <c r="O78" s="40"/>
      <c r="P78" s="8"/>
      <c r="Q78" s="108"/>
      <c r="R78" s="108"/>
      <c r="S78" s="104" t="str">
        <f>IF(Q78="","",U78*N78*LOOKUP(RIGHT($D$2,3),定数!$A$6:$A$13,定数!$B$6:$B$13))</f>
        <v/>
      </c>
      <c r="T78" s="104"/>
      <c r="U78" s="105" t="str">
        <f t="shared" si="18"/>
        <v/>
      </c>
      <c r="V78" s="105"/>
      <c r="W78" t="str">
        <f t="shared" si="16"/>
        <v/>
      </c>
      <c r="X78" t="str">
        <f t="shared" si="16"/>
        <v/>
      </c>
      <c r="Y78" s="41" t="str">
        <f t="shared" si="19"/>
        <v/>
      </c>
      <c r="Z78" s="42" t="str">
        <f t="shared" si="20"/>
        <v/>
      </c>
      <c r="AA78" t="str">
        <f t="shared" si="14"/>
        <v/>
      </c>
      <c r="AB78" t="str">
        <f t="shared" si="15"/>
        <v/>
      </c>
    </row>
    <row r="79" spans="2:28" x14ac:dyDescent="0.2">
      <c r="B79" s="40">
        <v>71</v>
      </c>
      <c r="C79" s="100" t="str">
        <f t="shared" si="17"/>
        <v/>
      </c>
      <c r="D79" s="100"/>
      <c r="E79" s="40"/>
      <c r="F79" s="8"/>
      <c r="G79" s="40"/>
      <c r="H79" s="108"/>
      <c r="I79" s="108"/>
      <c r="J79" s="55"/>
      <c r="K79" s="61"/>
      <c r="L79" s="102" t="str">
        <f t="shared" si="21"/>
        <v/>
      </c>
      <c r="M79" s="103"/>
      <c r="N79" s="6" t="str">
        <f>IF(K79="","",(L79/K79)/LOOKUP(RIGHT($D$2,3),定数!$A$6:$A$13,定数!$B$6:$B$13))</f>
        <v/>
      </c>
      <c r="O79" s="40"/>
      <c r="P79" s="8"/>
      <c r="Q79" s="108"/>
      <c r="R79" s="108"/>
      <c r="S79" s="104" t="str">
        <f>IF(Q79="","",U79*N79*LOOKUP(RIGHT($D$2,3),定数!$A$6:$A$13,定数!$B$6:$B$13))</f>
        <v/>
      </c>
      <c r="T79" s="104"/>
      <c r="U79" s="105" t="str">
        <f t="shared" si="18"/>
        <v/>
      </c>
      <c r="V79" s="105"/>
      <c r="W79" t="str">
        <f t="shared" si="16"/>
        <v/>
      </c>
      <c r="X79" t="str">
        <f t="shared" si="16"/>
        <v/>
      </c>
      <c r="Y79" s="41" t="str">
        <f t="shared" si="19"/>
        <v/>
      </c>
      <c r="Z79" s="42" t="str">
        <f t="shared" si="20"/>
        <v/>
      </c>
      <c r="AA79" t="str">
        <f t="shared" si="14"/>
        <v/>
      </c>
      <c r="AB79" t="str">
        <f t="shared" si="15"/>
        <v/>
      </c>
    </row>
    <row r="80" spans="2:28" x14ac:dyDescent="0.2">
      <c r="B80" s="40">
        <v>72</v>
      </c>
      <c r="C80" s="100" t="str">
        <f t="shared" si="17"/>
        <v/>
      </c>
      <c r="D80" s="100"/>
      <c r="E80" s="40"/>
      <c r="F80" s="8"/>
      <c r="G80" s="40"/>
      <c r="H80" s="108"/>
      <c r="I80" s="108"/>
      <c r="J80" s="55"/>
      <c r="K80" s="61"/>
      <c r="L80" s="102" t="str">
        <f t="shared" si="21"/>
        <v/>
      </c>
      <c r="M80" s="103"/>
      <c r="N80" s="6" t="str">
        <f>IF(K80="","",(L80/K80)/LOOKUP(RIGHT($D$2,3),定数!$A$6:$A$13,定数!$B$6:$B$13))</f>
        <v/>
      </c>
      <c r="O80" s="40"/>
      <c r="P80" s="8"/>
      <c r="Q80" s="108"/>
      <c r="R80" s="108"/>
      <c r="S80" s="104" t="str">
        <f>IF(Q80="","",U80*N80*LOOKUP(RIGHT($D$2,3),定数!$A$6:$A$13,定数!$B$6:$B$13))</f>
        <v/>
      </c>
      <c r="T80" s="104"/>
      <c r="U80" s="105" t="str">
        <f t="shared" si="18"/>
        <v/>
      </c>
      <c r="V80" s="105"/>
      <c r="W80" t="str">
        <f t="shared" si="16"/>
        <v/>
      </c>
      <c r="X80" t="str">
        <f t="shared" si="16"/>
        <v/>
      </c>
      <c r="Y80" s="41" t="str">
        <f t="shared" si="19"/>
        <v/>
      </c>
      <c r="Z80" s="42" t="str">
        <f t="shared" si="20"/>
        <v/>
      </c>
      <c r="AA80" t="str">
        <f t="shared" si="14"/>
        <v/>
      </c>
      <c r="AB80" t="str">
        <f t="shared" si="15"/>
        <v/>
      </c>
    </row>
    <row r="81" spans="2:28" x14ac:dyDescent="0.2">
      <c r="B81" s="40">
        <v>73</v>
      </c>
      <c r="C81" s="100" t="str">
        <f t="shared" si="17"/>
        <v/>
      </c>
      <c r="D81" s="100"/>
      <c r="E81" s="40"/>
      <c r="F81" s="8"/>
      <c r="G81" s="40"/>
      <c r="H81" s="108"/>
      <c r="I81" s="108"/>
      <c r="J81" s="55"/>
      <c r="K81" s="61"/>
      <c r="L81" s="102" t="str">
        <f t="shared" si="21"/>
        <v/>
      </c>
      <c r="M81" s="103"/>
      <c r="N81" s="6" t="str">
        <f>IF(K81="","",(L81/K81)/LOOKUP(RIGHT($D$2,3),定数!$A$6:$A$13,定数!$B$6:$B$13))</f>
        <v/>
      </c>
      <c r="O81" s="40"/>
      <c r="P81" s="8"/>
      <c r="Q81" s="108"/>
      <c r="R81" s="108"/>
      <c r="S81" s="104" t="str">
        <f>IF(Q81="","",U81*N81*LOOKUP(RIGHT($D$2,3),定数!$A$6:$A$13,定数!$B$6:$B$13))</f>
        <v/>
      </c>
      <c r="T81" s="104"/>
      <c r="U81" s="105" t="str">
        <f t="shared" si="18"/>
        <v/>
      </c>
      <c r="V81" s="105"/>
      <c r="W81" t="str">
        <f t="shared" si="16"/>
        <v/>
      </c>
      <c r="X81" t="str">
        <f t="shared" si="16"/>
        <v/>
      </c>
      <c r="Y81" s="41" t="str">
        <f t="shared" si="19"/>
        <v/>
      </c>
      <c r="Z81" s="42" t="str">
        <f t="shared" si="20"/>
        <v/>
      </c>
      <c r="AA81" t="str">
        <f t="shared" si="14"/>
        <v/>
      </c>
      <c r="AB81" t="str">
        <f t="shared" si="15"/>
        <v/>
      </c>
    </row>
    <row r="82" spans="2:28" x14ac:dyDescent="0.2">
      <c r="B82" s="40">
        <v>74</v>
      </c>
      <c r="C82" s="100" t="str">
        <f t="shared" si="17"/>
        <v/>
      </c>
      <c r="D82" s="100"/>
      <c r="E82" s="40"/>
      <c r="F82" s="8"/>
      <c r="G82" s="40"/>
      <c r="H82" s="108"/>
      <c r="I82" s="108"/>
      <c r="J82" s="55"/>
      <c r="K82" s="61"/>
      <c r="L82" s="102" t="str">
        <f t="shared" si="21"/>
        <v/>
      </c>
      <c r="M82" s="103"/>
      <c r="N82" s="6" t="str">
        <f>IF(K82="","",(L82/K82)/LOOKUP(RIGHT($D$2,3),定数!$A$6:$A$13,定数!$B$6:$B$13))</f>
        <v/>
      </c>
      <c r="O82" s="40"/>
      <c r="P82" s="8"/>
      <c r="Q82" s="108"/>
      <c r="R82" s="108"/>
      <c r="S82" s="104" t="str">
        <f>IF(Q82="","",U82*N82*LOOKUP(RIGHT($D$2,3),定数!$A$6:$A$13,定数!$B$6:$B$13))</f>
        <v/>
      </c>
      <c r="T82" s="104"/>
      <c r="U82" s="105" t="str">
        <f t="shared" si="18"/>
        <v/>
      </c>
      <c r="V82" s="105"/>
      <c r="W82" t="str">
        <f t="shared" si="16"/>
        <v/>
      </c>
      <c r="X82" t="str">
        <f t="shared" si="16"/>
        <v/>
      </c>
      <c r="Y82" s="41" t="str">
        <f t="shared" si="19"/>
        <v/>
      </c>
      <c r="Z82" s="42" t="str">
        <f t="shared" si="20"/>
        <v/>
      </c>
      <c r="AA82" t="str">
        <f t="shared" si="14"/>
        <v/>
      </c>
      <c r="AB82" t="str">
        <f t="shared" si="15"/>
        <v/>
      </c>
    </row>
    <row r="83" spans="2:28" x14ac:dyDescent="0.2">
      <c r="B83" s="40">
        <v>75</v>
      </c>
      <c r="C83" s="100" t="str">
        <f t="shared" si="17"/>
        <v/>
      </c>
      <c r="D83" s="100"/>
      <c r="E83" s="40"/>
      <c r="F83" s="8"/>
      <c r="G83" s="40"/>
      <c r="H83" s="108"/>
      <c r="I83" s="108"/>
      <c r="J83" s="55"/>
      <c r="K83" s="61"/>
      <c r="L83" s="102" t="str">
        <f t="shared" si="21"/>
        <v/>
      </c>
      <c r="M83" s="103"/>
      <c r="N83" s="6" t="str">
        <f>IF(K83="","",(L83/K83)/LOOKUP(RIGHT($D$2,3),定数!$A$6:$A$13,定数!$B$6:$B$13))</f>
        <v/>
      </c>
      <c r="O83" s="40"/>
      <c r="P83" s="8"/>
      <c r="Q83" s="108"/>
      <c r="R83" s="108"/>
      <c r="S83" s="104" t="str">
        <f>IF(Q83="","",U83*N83*LOOKUP(RIGHT($D$2,3),定数!$A$6:$A$13,定数!$B$6:$B$13))</f>
        <v/>
      </c>
      <c r="T83" s="104"/>
      <c r="U83" s="105" t="str">
        <f t="shared" si="18"/>
        <v/>
      </c>
      <c r="V83" s="105"/>
      <c r="W83" t="str">
        <f t="shared" si="16"/>
        <v/>
      </c>
      <c r="X83" t="str">
        <f t="shared" si="16"/>
        <v/>
      </c>
      <c r="Y83" s="41" t="str">
        <f t="shared" si="19"/>
        <v/>
      </c>
      <c r="Z83" s="42" t="str">
        <f t="shared" si="20"/>
        <v/>
      </c>
      <c r="AA83" t="str">
        <f t="shared" si="14"/>
        <v/>
      </c>
      <c r="AB83" t="str">
        <f t="shared" si="15"/>
        <v/>
      </c>
    </row>
    <row r="84" spans="2:28" x14ac:dyDescent="0.2">
      <c r="B84" s="40">
        <v>76</v>
      </c>
      <c r="C84" s="100" t="str">
        <f t="shared" si="17"/>
        <v/>
      </c>
      <c r="D84" s="100"/>
      <c r="E84" s="40"/>
      <c r="F84" s="8"/>
      <c r="G84" s="40"/>
      <c r="H84" s="108"/>
      <c r="I84" s="108"/>
      <c r="J84" s="55"/>
      <c r="K84" s="61"/>
      <c r="L84" s="102" t="str">
        <f t="shared" si="21"/>
        <v/>
      </c>
      <c r="M84" s="103"/>
      <c r="N84" s="6" t="str">
        <f>IF(K84="","",(L84/K84)/LOOKUP(RIGHT($D$2,3),定数!$A$6:$A$13,定数!$B$6:$B$13))</f>
        <v/>
      </c>
      <c r="O84" s="40"/>
      <c r="P84" s="8"/>
      <c r="Q84" s="108"/>
      <c r="R84" s="108"/>
      <c r="S84" s="104" t="str">
        <f>IF(Q84="","",U84*N84*LOOKUP(RIGHT($D$2,3),定数!$A$6:$A$13,定数!$B$6:$B$13))</f>
        <v/>
      </c>
      <c r="T84" s="104"/>
      <c r="U84" s="105" t="str">
        <f t="shared" si="18"/>
        <v/>
      </c>
      <c r="V84" s="105"/>
      <c r="W84" t="str">
        <f t="shared" si="16"/>
        <v/>
      </c>
      <c r="X84" t="str">
        <f t="shared" si="16"/>
        <v/>
      </c>
      <c r="Y84" s="41" t="str">
        <f t="shared" si="19"/>
        <v/>
      </c>
      <c r="Z84" s="42" t="str">
        <f t="shared" si="20"/>
        <v/>
      </c>
      <c r="AA84" t="str">
        <f t="shared" si="14"/>
        <v/>
      </c>
      <c r="AB84" t="str">
        <f t="shared" si="15"/>
        <v/>
      </c>
    </row>
    <row r="85" spans="2:28" x14ac:dyDescent="0.2">
      <c r="B85" s="40">
        <v>77</v>
      </c>
      <c r="C85" s="100" t="str">
        <f t="shared" si="17"/>
        <v/>
      </c>
      <c r="D85" s="100"/>
      <c r="E85" s="40"/>
      <c r="F85" s="8"/>
      <c r="G85" s="40"/>
      <c r="H85" s="108"/>
      <c r="I85" s="108"/>
      <c r="J85" s="55"/>
      <c r="K85" s="61"/>
      <c r="L85" s="102" t="str">
        <f t="shared" si="21"/>
        <v/>
      </c>
      <c r="M85" s="103"/>
      <c r="N85" s="6" t="str">
        <f>IF(K85="","",(L85/K85)/LOOKUP(RIGHT($D$2,3),定数!$A$6:$A$13,定数!$B$6:$B$13))</f>
        <v/>
      </c>
      <c r="O85" s="40"/>
      <c r="P85" s="8"/>
      <c r="Q85" s="108"/>
      <c r="R85" s="108"/>
      <c r="S85" s="104" t="str">
        <f>IF(Q85="","",U85*N85*LOOKUP(RIGHT($D$2,3),定数!$A$6:$A$13,定数!$B$6:$B$13))</f>
        <v/>
      </c>
      <c r="T85" s="104"/>
      <c r="U85" s="105" t="str">
        <f t="shared" si="18"/>
        <v/>
      </c>
      <c r="V85" s="105"/>
      <c r="W85" t="str">
        <f t="shared" si="16"/>
        <v/>
      </c>
      <c r="X85" t="str">
        <f t="shared" si="16"/>
        <v/>
      </c>
      <c r="Y85" s="41" t="str">
        <f t="shared" si="19"/>
        <v/>
      </c>
      <c r="Z85" s="42" t="str">
        <f t="shared" si="20"/>
        <v/>
      </c>
      <c r="AA85" t="str">
        <f t="shared" si="14"/>
        <v/>
      </c>
      <c r="AB85" t="str">
        <f t="shared" si="15"/>
        <v/>
      </c>
    </row>
    <row r="86" spans="2:28" x14ac:dyDescent="0.2">
      <c r="B86" s="40">
        <v>78</v>
      </c>
      <c r="C86" s="100" t="str">
        <f t="shared" si="17"/>
        <v/>
      </c>
      <c r="D86" s="100"/>
      <c r="E86" s="40"/>
      <c r="F86" s="8"/>
      <c r="G86" s="40"/>
      <c r="H86" s="108"/>
      <c r="I86" s="108"/>
      <c r="J86" s="55"/>
      <c r="K86" s="61"/>
      <c r="L86" s="102" t="str">
        <f t="shared" si="21"/>
        <v/>
      </c>
      <c r="M86" s="103"/>
      <c r="N86" s="6" t="str">
        <f>IF(K86="","",(L86/K86)/LOOKUP(RIGHT($D$2,3),定数!$A$6:$A$13,定数!$B$6:$B$13))</f>
        <v/>
      </c>
      <c r="O86" s="40"/>
      <c r="P86" s="8"/>
      <c r="Q86" s="108"/>
      <c r="R86" s="108"/>
      <c r="S86" s="104" t="str">
        <f>IF(Q86="","",U86*N86*LOOKUP(RIGHT($D$2,3),定数!$A$6:$A$13,定数!$B$6:$B$13))</f>
        <v/>
      </c>
      <c r="T86" s="104"/>
      <c r="U86" s="105" t="str">
        <f t="shared" si="18"/>
        <v/>
      </c>
      <c r="V86" s="105"/>
      <c r="W86" t="str">
        <f t="shared" si="16"/>
        <v/>
      </c>
      <c r="X86" t="str">
        <f t="shared" si="16"/>
        <v/>
      </c>
      <c r="Y86" s="41" t="str">
        <f t="shared" si="19"/>
        <v/>
      </c>
      <c r="Z86" s="42" t="str">
        <f t="shared" si="20"/>
        <v/>
      </c>
      <c r="AA86" t="str">
        <f t="shared" si="14"/>
        <v/>
      </c>
      <c r="AB86" t="str">
        <f t="shared" si="15"/>
        <v/>
      </c>
    </row>
    <row r="87" spans="2:28" x14ac:dyDescent="0.2">
      <c r="B87" s="40">
        <v>79</v>
      </c>
      <c r="C87" s="100" t="str">
        <f t="shared" si="17"/>
        <v/>
      </c>
      <c r="D87" s="100"/>
      <c r="E87" s="40"/>
      <c r="F87" s="8"/>
      <c r="G87" s="40"/>
      <c r="H87" s="108"/>
      <c r="I87" s="108"/>
      <c r="J87" s="55"/>
      <c r="K87" s="61"/>
      <c r="L87" s="102" t="str">
        <f t="shared" si="21"/>
        <v/>
      </c>
      <c r="M87" s="103"/>
      <c r="N87" s="6" t="str">
        <f>IF(K87="","",(L87/K87)/LOOKUP(RIGHT($D$2,3),定数!$A$6:$A$13,定数!$B$6:$B$13))</f>
        <v/>
      </c>
      <c r="O87" s="40"/>
      <c r="P87" s="8"/>
      <c r="Q87" s="108"/>
      <c r="R87" s="108"/>
      <c r="S87" s="104" t="str">
        <f>IF(Q87="","",U87*N87*LOOKUP(RIGHT($D$2,3),定数!$A$6:$A$13,定数!$B$6:$B$13))</f>
        <v/>
      </c>
      <c r="T87" s="104"/>
      <c r="U87" s="105" t="str">
        <f t="shared" si="18"/>
        <v/>
      </c>
      <c r="V87" s="105"/>
      <c r="W87" t="str">
        <f t="shared" si="16"/>
        <v/>
      </c>
      <c r="X87" t="str">
        <f t="shared" si="16"/>
        <v/>
      </c>
      <c r="Y87" s="41" t="str">
        <f t="shared" si="19"/>
        <v/>
      </c>
      <c r="Z87" s="42" t="str">
        <f t="shared" si="20"/>
        <v/>
      </c>
      <c r="AA87" t="str">
        <f t="shared" si="14"/>
        <v/>
      </c>
      <c r="AB87" t="str">
        <f t="shared" si="15"/>
        <v/>
      </c>
    </row>
    <row r="88" spans="2:28" x14ac:dyDescent="0.2">
      <c r="B88" s="40">
        <v>80</v>
      </c>
      <c r="C88" s="100" t="str">
        <f t="shared" si="17"/>
        <v/>
      </c>
      <c r="D88" s="100"/>
      <c r="E88" s="40"/>
      <c r="F88" s="8"/>
      <c r="G88" s="40"/>
      <c r="H88" s="108"/>
      <c r="I88" s="108"/>
      <c r="J88" s="55"/>
      <c r="K88" s="61"/>
      <c r="L88" s="102" t="str">
        <f t="shared" si="21"/>
        <v/>
      </c>
      <c r="M88" s="103"/>
      <c r="N88" s="6" t="str">
        <f>IF(K88="","",(L88/K88)/LOOKUP(RIGHT($D$2,3),定数!$A$6:$A$13,定数!$B$6:$B$13))</f>
        <v/>
      </c>
      <c r="O88" s="40"/>
      <c r="P88" s="8"/>
      <c r="Q88" s="108"/>
      <c r="R88" s="108"/>
      <c r="S88" s="104" t="str">
        <f>IF(Q88="","",U88*N88*LOOKUP(RIGHT($D$2,3),定数!$A$6:$A$13,定数!$B$6:$B$13))</f>
        <v/>
      </c>
      <c r="T88" s="104"/>
      <c r="U88" s="105" t="str">
        <f t="shared" si="18"/>
        <v/>
      </c>
      <c r="V88" s="105"/>
      <c r="W88" t="str">
        <f t="shared" si="16"/>
        <v/>
      </c>
      <c r="X88" t="str">
        <f t="shared" si="16"/>
        <v/>
      </c>
      <c r="Y88" s="41" t="str">
        <f t="shared" si="19"/>
        <v/>
      </c>
      <c r="Z88" s="42" t="str">
        <f t="shared" si="20"/>
        <v/>
      </c>
      <c r="AA88" t="str">
        <f t="shared" si="14"/>
        <v/>
      </c>
      <c r="AB88" t="str">
        <f t="shared" si="15"/>
        <v/>
      </c>
    </row>
    <row r="89" spans="2:28" x14ac:dyDescent="0.2">
      <c r="B89" s="40">
        <v>81</v>
      </c>
      <c r="C89" s="100" t="str">
        <f t="shared" si="17"/>
        <v/>
      </c>
      <c r="D89" s="100"/>
      <c r="E89" s="40"/>
      <c r="F89" s="8"/>
      <c r="G89" s="40"/>
      <c r="H89" s="108"/>
      <c r="I89" s="108"/>
      <c r="J89" s="55"/>
      <c r="K89" s="61"/>
      <c r="L89" s="102" t="str">
        <f t="shared" si="21"/>
        <v/>
      </c>
      <c r="M89" s="103"/>
      <c r="N89" s="6" t="str">
        <f>IF(K89="","",(L89/K89)/LOOKUP(RIGHT($D$2,3),定数!$A$6:$A$13,定数!$B$6:$B$13))</f>
        <v/>
      </c>
      <c r="O89" s="40"/>
      <c r="P89" s="8"/>
      <c r="Q89" s="108"/>
      <c r="R89" s="108"/>
      <c r="S89" s="104" t="str">
        <f>IF(Q89="","",U89*N89*LOOKUP(RIGHT($D$2,3),定数!$A$6:$A$13,定数!$B$6:$B$13))</f>
        <v/>
      </c>
      <c r="T89" s="104"/>
      <c r="U89" s="105" t="str">
        <f t="shared" si="18"/>
        <v/>
      </c>
      <c r="V89" s="105"/>
      <c r="W89" t="str">
        <f t="shared" si="16"/>
        <v/>
      </c>
      <c r="X89" t="str">
        <f t="shared" si="16"/>
        <v/>
      </c>
      <c r="Y89" s="41" t="str">
        <f t="shared" si="19"/>
        <v/>
      </c>
      <c r="Z89" s="42" t="str">
        <f t="shared" si="20"/>
        <v/>
      </c>
      <c r="AA89" t="str">
        <f t="shared" si="14"/>
        <v/>
      </c>
      <c r="AB89" t="str">
        <f t="shared" si="15"/>
        <v/>
      </c>
    </row>
    <row r="90" spans="2:28" x14ac:dyDescent="0.2">
      <c r="B90" s="40">
        <v>82</v>
      </c>
      <c r="C90" s="100" t="str">
        <f t="shared" si="17"/>
        <v/>
      </c>
      <c r="D90" s="100"/>
      <c r="E90" s="40"/>
      <c r="F90" s="8"/>
      <c r="G90" s="40"/>
      <c r="H90" s="108"/>
      <c r="I90" s="108"/>
      <c r="J90" s="55"/>
      <c r="K90" s="61"/>
      <c r="L90" s="102" t="str">
        <f t="shared" si="21"/>
        <v/>
      </c>
      <c r="M90" s="103"/>
      <c r="N90" s="6" t="str">
        <f>IF(K90="","",(L90/K90)/LOOKUP(RIGHT($D$2,3),定数!$A$6:$A$13,定数!$B$6:$B$13))</f>
        <v/>
      </c>
      <c r="O90" s="40"/>
      <c r="P90" s="8"/>
      <c r="Q90" s="108"/>
      <c r="R90" s="108"/>
      <c r="S90" s="104" t="str">
        <f>IF(Q90="","",U90*N90*LOOKUP(RIGHT($D$2,3),定数!$A$6:$A$13,定数!$B$6:$B$13))</f>
        <v/>
      </c>
      <c r="T90" s="104"/>
      <c r="U90" s="105" t="str">
        <f t="shared" si="18"/>
        <v/>
      </c>
      <c r="V90" s="105"/>
      <c r="W90" t="str">
        <f t="shared" si="16"/>
        <v/>
      </c>
      <c r="X90" t="str">
        <f t="shared" si="16"/>
        <v/>
      </c>
      <c r="Y90" s="41" t="str">
        <f t="shared" si="19"/>
        <v/>
      </c>
      <c r="Z90" s="42" t="str">
        <f t="shared" si="20"/>
        <v/>
      </c>
      <c r="AA90" t="str">
        <f t="shared" si="14"/>
        <v/>
      </c>
      <c r="AB90" t="str">
        <f t="shared" si="15"/>
        <v/>
      </c>
    </row>
    <row r="91" spans="2:28" x14ac:dyDescent="0.2">
      <c r="B91" s="40">
        <v>83</v>
      </c>
      <c r="C91" s="100" t="str">
        <f t="shared" si="17"/>
        <v/>
      </c>
      <c r="D91" s="100"/>
      <c r="E91" s="40"/>
      <c r="F91" s="8"/>
      <c r="G91" s="40"/>
      <c r="H91" s="108"/>
      <c r="I91" s="108"/>
      <c r="J91" s="55"/>
      <c r="K91" s="61"/>
      <c r="L91" s="102" t="str">
        <f t="shared" si="21"/>
        <v/>
      </c>
      <c r="M91" s="103"/>
      <c r="N91" s="6" t="str">
        <f>IF(K91="","",(L91/K91)/LOOKUP(RIGHT($D$2,3),定数!$A$6:$A$13,定数!$B$6:$B$13))</f>
        <v/>
      </c>
      <c r="O91" s="40"/>
      <c r="P91" s="8"/>
      <c r="Q91" s="108"/>
      <c r="R91" s="108"/>
      <c r="S91" s="104" t="str">
        <f>IF(Q91="","",U91*N91*LOOKUP(RIGHT($D$2,3),定数!$A$6:$A$13,定数!$B$6:$B$13))</f>
        <v/>
      </c>
      <c r="T91" s="104"/>
      <c r="U91" s="105" t="str">
        <f t="shared" si="18"/>
        <v/>
      </c>
      <c r="V91" s="105"/>
      <c r="W91" t="str">
        <f t="shared" ref="W91:X106" si="22">IF(T91&lt;&gt;"",IF(T91&lt;0,1+W90,0),"")</f>
        <v/>
      </c>
      <c r="X91" t="str">
        <f t="shared" si="22"/>
        <v/>
      </c>
      <c r="Y91" s="41" t="str">
        <f t="shared" si="19"/>
        <v/>
      </c>
      <c r="Z91" s="42" t="str">
        <f t="shared" si="20"/>
        <v/>
      </c>
      <c r="AA91" t="str">
        <f t="shared" si="14"/>
        <v/>
      </c>
      <c r="AB91" t="str">
        <f t="shared" si="15"/>
        <v/>
      </c>
    </row>
    <row r="92" spans="2:28" x14ac:dyDescent="0.2">
      <c r="B92" s="40">
        <v>84</v>
      </c>
      <c r="C92" s="100" t="str">
        <f t="shared" si="17"/>
        <v/>
      </c>
      <c r="D92" s="100"/>
      <c r="E92" s="40"/>
      <c r="F92" s="8"/>
      <c r="G92" s="40"/>
      <c r="H92" s="108"/>
      <c r="I92" s="108"/>
      <c r="J92" s="55"/>
      <c r="K92" s="61"/>
      <c r="L92" s="102" t="str">
        <f t="shared" si="21"/>
        <v/>
      </c>
      <c r="M92" s="103"/>
      <c r="N92" s="6" t="str">
        <f>IF(K92="","",(L92/K92)/LOOKUP(RIGHT($D$2,3),定数!$A$6:$A$13,定数!$B$6:$B$13))</f>
        <v/>
      </c>
      <c r="O92" s="40"/>
      <c r="P92" s="8"/>
      <c r="Q92" s="108"/>
      <c r="R92" s="108"/>
      <c r="S92" s="104" t="str">
        <f>IF(Q92="","",U92*N92*LOOKUP(RIGHT($D$2,3),定数!$A$6:$A$13,定数!$B$6:$B$13))</f>
        <v/>
      </c>
      <c r="T92" s="104"/>
      <c r="U92" s="105" t="str">
        <f t="shared" si="18"/>
        <v/>
      </c>
      <c r="V92" s="105"/>
      <c r="W92" t="str">
        <f t="shared" si="22"/>
        <v/>
      </c>
      <c r="X92" t="str">
        <f t="shared" si="22"/>
        <v/>
      </c>
      <c r="Y92" s="41" t="str">
        <f t="shared" si="19"/>
        <v/>
      </c>
      <c r="Z92" s="42" t="str">
        <f t="shared" si="20"/>
        <v/>
      </c>
      <c r="AA92" t="str">
        <f t="shared" si="14"/>
        <v/>
      </c>
      <c r="AB92" t="str">
        <f t="shared" si="15"/>
        <v/>
      </c>
    </row>
    <row r="93" spans="2:28" x14ac:dyDescent="0.2">
      <c r="B93" s="40">
        <v>85</v>
      </c>
      <c r="C93" s="100" t="str">
        <f t="shared" si="17"/>
        <v/>
      </c>
      <c r="D93" s="100"/>
      <c r="E93" s="40"/>
      <c r="F93" s="8"/>
      <c r="G93" s="40"/>
      <c r="H93" s="108"/>
      <c r="I93" s="108"/>
      <c r="J93" s="55"/>
      <c r="K93" s="61"/>
      <c r="L93" s="102" t="str">
        <f t="shared" si="21"/>
        <v/>
      </c>
      <c r="M93" s="103"/>
      <c r="N93" s="6" t="str">
        <f>IF(K93="","",(L93/K93)/LOOKUP(RIGHT($D$2,3),定数!$A$6:$A$13,定数!$B$6:$B$13))</f>
        <v/>
      </c>
      <c r="O93" s="40"/>
      <c r="P93" s="8"/>
      <c r="Q93" s="108"/>
      <c r="R93" s="108"/>
      <c r="S93" s="104" t="str">
        <f>IF(Q93="","",U93*N93*LOOKUP(RIGHT($D$2,3),定数!$A$6:$A$13,定数!$B$6:$B$13))</f>
        <v/>
      </c>
      <c r="T93" s="104"/>
      <c r="U93" s="105" t="str">
        <f t="shared" si="18"/>
        <v/>
      </c>
      <c r="V93" s="105"/>
      <c r="W93" t="str">
        <f t="shared" si="22"/>
        <v/>
      </c>
      <c r="X93" t="str">
        <f t="shared" si="22"/>
        <v/>
      </c>
      <c r="Y93" s="41" t="str">
        <f t="shared" si="19"/>
        <v/>
      </c>
      <c r="Z93" s="42" t="str">
        <f t="shared" si="20"/>
        <v/>
      </c>
      <c r="AA93" t="str">
        <f t="shared" si="14"/>
        <v/>
      </c>
      <c r="AB93" t="str">
        <f t="shared" si="15"/>
        <v/>
      </c>
    </row>
    <row r="94" spans="2:28" x14ac:dyDescent="0.2">
      <c r="B94" s="40">
        <v>86</v>
      </c>
      <c r="C94" s="100" t="str">
        <f t="shared" si="17"/>
        <v/>
      </c>
      <c r="D94" s="100"/>
      <c r="E94" s="40"/>
      <c r="F94" s="8"/>
      <c r="G94" s="40"/>
      <c r="H94" s="108"/>
      <c r="I94" s="108"/>
      <c r="J94" s="55"/>
      <c r="K94" s="61"/>
      <c r="L94" s="102" t="str">
        <f t="shared" si="21"/>
        <v/>
      </c>
      <c r="M94" s="103"/>
      <c r="N94" s="6" t="str">
        <f>IF(K94="","",(L94/K94)/LOOKUP(RIGHT($D$2,3),定数!$A$6:$A$13,定数!$B$6:$B$13))</f>
        <v/>
      </c>
      <c r="O94" s="40"/>
      <c r="P94" s="8"/>
      <c r="Q94" s="108"/>
      <c r="R94" s="108"/>
      <c r="S94" s="104" t="str">
        <f>IF(Q94="","",U94*N94*LOOKUP(RIGHT($D$2,3),定数!$A$6:$A$13,定数!$B$6:$B$13))</f>
        <v/>
      </c>
      <c r="T94" s="104"/>
      <c r="U94" s="105" t="str">
        <f t="shared" si="18"/>
        <v/>
      </c>
      <c r="V94" s="105"/>
      <c r="W94" t="str">
        <f t="shared" si="22"/>
        <v/>
      </c>
      <c r="X94" t="str">
        <f t="shared" si="22"/>
        <v/>
      </c>
      <c r="Y94" s="41" t="str">
        <f t="shared" si="19"/>
        <v/>
      </c>
      <c r="Z94" s="42" t="str">
        <f t="shared" si="20"/>
        <v/>
      </c>
      <c r="AA94" t="str">
        <f t="shared" si="14"/>
        <v/>
      </c>
      <c r="AB94" t="str">
        <f t="shared" si="15"/>
        <v/>
      </c>
    </row>
    <row r="95" spans="2:28" x14ac:dyDescent="0.2">
      <c r="B95" s="40">
        <v>87</v>
      </c>
      <c r="C95" s="100" t="str">
        <f t="shared" si="17"/>
        <v/>
      </c>
      <c r="D95" s="100"/>
      <c r="E95" s="40"/>
      <c r="F95" s="8"/>
      <c r="G95" s="40"/>
      <c r="H95" s="108"/>
      <c r="I95" s="108"/>
      <c r="J95" s="55"/>
      <c r="K95" s="61"/>
      <c r="L95" s="102" t="str">
        <f t="shared" si="21"/>
        <v/>
      </c>
      <c r="M95" s="103"/>
      <c r="N95" s="6" t="str">
        <f>IF(K95="","",(L95/K95)/LOOKUP(RIGHT($D$2,3),定数!$A$6:$A$13,定数!$B$6:$B$13))</f>
        <v/>
      </c>
      <c r="O95" s="40"/>
      <c r="P95" s="8"/>
      <c r="Q95" s="108"/>
      <c r="R95" s="108"/>
      <c r="S95" s="104" t="str">
        <f>IF(Q95="","",U95*N95*LOOKUP(RIGHT($D$2,3),定数!$A$6:$A$13,定数!$B$6:$B$13))</f>
        <v/>
      </c>
      <c r="T95" s="104"/>
      <c r="U95" s="105" t="str">
        <f t="shared" si="18"/>
        <v/>
      </c>
      <c r="V95" s="105"/>
      <c r="W95" t="str">
        <f t="shared" si="22"/>
        <v/>
      </c>
      <c r="X95" t="str">
        <f t="shared" si="22"/>
        <v/>
      </c>
      <c r="Y95" s="41" t="str">
        <f t="shared" si="19"/>
        <v/>
      </c>
      <c r="Z95" s="42" t="str">
        <f t="shared" si="20"/>
        <v/>
      </c>
      <c r="AA95" t="str">
        <f t="shared" si="14"/>
        <v/>
      </c>
      <c r="AB95" t="str">
        <f t="shared" si="15"/>
        <v/>
      </c>
    </row>
    <row r="96" spans="2:28" x14ac:dyDescent="0.2">
      <c r="B96" s="40">
        <v>88</v>
      </c>
      <c r="C96" s="100" t="str">
        <f t="shared" si="17"/>
        <v/>
      </c>
      <c r="D96" s="100"/>
      <c r="E96" s="40"/>
      <c r="F96" s="8"/>
      <c r="G96" s="40"/>
      <c r="H96" s="108"/>
      <c r="I96" s="108"/>
      <c r="J96" s="55"/>
      <c r="K96" s="61"/>
      <c r="L96" s="102" t="str">
        <f t="shared" si="21"/>
        <v/>
      </c>
      <c r="M96" s="103"/>
      <c r="N96" s="6" t="str">
        <f>IF(K96="","",(L96/K96)/LOOKUP(RIGHT($D$2,3),定数!$A$6:$A$13,定数!$B$6:$B$13))</f>
        <v/>
      </c>
      <c r="O96" s="40"/>
      <c r="P96" s="8"/>
      <c r="Q96" s="108"/>
      <c r="R96" s="108"/>
      <c r="S96" s="104" t="str">
        <f>IF(Q96="","",U96*N96*LOOKUP(RIGHT($D$2,3),定数!$A$6:$A$13,定数!$B$6:$B$13))</f>
        <v/>
      </c>
      <c r="T96" s="104"/>
      <c r="U96" s="105" t="str">
        <f t="shared" si="18"/>
        <v/>
      </c>
      <c r="V96" s="105"/>
      <c r="W96" t="str">
        <f t="shared" si="22"/>
        <v/>
      </c>
      <c r="X96" t="str">
        <f t="shared" si="22"/>
        <v/>
      </c>
      <c r="Y96" s="41" t="str">
        <f t="shared" si="19"/>
        <v/>
      </c>
      <c r="Z96" s="42" t="str">
        <f t="shared" si="20"/>
        <v/>
      </c>
      <c r="AA96" t="str">
        <f t="shared" si="14"/>
        <v/>
      </c>
      <c r="AB96" t="str">
        <f t="shared" si="15"/>
        <v/>
      </c>
    </row>
    <row r="97" spans="2:28" x14ac:dyDescent="0.2">
      <c r="B97" s="40">
        <v>89</v>
      </c>
      <c r="C97" s="100" t="str">
        <f t="shared" si="17"/>
        <v/>
      </c>
      <c r="D97" s="100"/>
      <c r="E97" s="40"/>
      <c r="F97" s="8"/>
      <c r="G97" s="40"/>
      <c r="H97" s="108"/>
      <c r="I97" s="108"/>
      <c r="J97" s="55"/>
      <c r="K97" s="61"/>
      <c r="L97" s="102" t="str">
        <f t="shared" si="21"/>
        <v/>
      </c>
      <c r="M97" s="103"/>
      <c r="N97" s="6" t="str">
        <f>IF(K97="","",(L97/K97)/LOOKUP(RIGHT($D$2,3),定数!$A$6:$A$13,定数!$B$6:$B$13))</f>
        <v/>
      </c>
      <c r="O97" s="40"/>
      <c r="P97" s="8"/>
      <c r="Q97" s="108"/>
      <c r="R97" s="108"/>
      <c r="S97" s="104" t="str">
        <f>IF(Q97="","",U97*N97*LOOKUP(RIGHT($D$2,3),定数!$A$6:$A$13,定数!$B$6:$B$13))</f>
        <v/>
      </c>
      <c r="T97" s="104"/>
      <c r="U97" s="105" t="str">
        <f t="shared" si="18"/>
        <v/>
      </c>
      <c r="V97" s="105"/>
      <c r="W97" t="str">
        <f t="shared" si="22"/>
        <v/>
      </c>
      <c r="X97" t="str">
        <f t="shared" si="22"/>
        <v/>
      </c>
      <c r="Y97" s="41" t="str">
        <f t="shared" si="19"/>
        <v/>
      </c>
      <c r="Z97" s="42" t="str">
        <f t="shared" si="20"/>
        <v/>
      </c>
      <c r="AA97" t="str">
        <f t="shared" si="14"/>
        <v/>
      </c>
      <c r="AB97" t="str">
        <f t="shared" si="15"/>
        <v/>
      </c>
    </row>
    <row r="98" spans="2:28" x14ac:dyDescent="0.2">
      <c r="B98" s="40">
        <v>90</v>
      </c>
      <c r="C98" s="100" t="str">
        <f t="shared" si="17"/>
        <v/>
      </c>
      <c r="D98" s="100"/>
      <c r="E98" s="40"/>
      <c r="F98" s="8"/>
      <c r="G98" s="40"/>
      <c r="H98" s="108"/>
      <c r="I98" s="108"/>
      <c r="J98" s="55"/>
      <c r="K98" s="61"/>
      <c r="L98" s="102" t="str">
        <f t="shared" si="21"/>
        <v/>
      </c>
      <c r="M98" s="103"/>
      <c r="N98" s="6" t="str">
        <f>IF(K98="","",(L98/K98)/LOOKUP(RIGHT($D$2,3),定数!$A$6:$A$13,定数!$B$6:$B$13))</f>
        <v/>
      </c>
      <c r="O98" s="40"/>
      <c r="P98" s="8"/>
      <c r="Q98" s="108"/>
      <c r="R98" s="108"/>
      <c r="S98" s="104" t="str">
        <f>IF(Q98="","",U98*N98*LOOKUP(RIGHT($D$2,3),定数!$A$6:$A$13,定数!$B$6:$B$13))</f>
        <v/>
      </c>
      <c r="T98" s="104"/>
      <c r="U98" s="105" t="str">
        <f t="shared" si="18"/>
        <v/>
      </c>
      <c r="V98" s="105"/>
      <c r="W98" t="str">
        <f t="shared" si="22"/>
        <v/>
      </c>
      <c r="X98" t="str">
        <f t="shared" si="22"/>
        <v/>
      </c>
      <c r="Y98" s="41" t="str">
        <f t="shared" si="19"/>
        <v/>
      </c>
      <c r="Z98" s="42" t="str">
        <f t="shared" si="20"/>
        <v/>
      </c>
      <c r="AA98" t="str">
        <f t="shared" si="14"/>
        <v/>
      </c>
      <c r="AB98" t="str">
        <f t="shared" si="15"/>
        <v/>
      </c>
    </row>
    <row r="99" spans="2:28" x14ac:dyDescent="0.2">
      <c r="B99" s="40">
        <v>91</v>
      </c>
      <c r="C99" s="100" t="str">
        <f t="shared" si="17"/>
        <v/>
      </c>
      <c r="D99" s="100"/>
      <c r="E99" s="40"/>
      <c r="F99" s="8"/>
      <c r="G99" s="40"/>
      <c r="H99" s="108"/>
      <c r="I99" s="108"/>
      <c r="J99" s="55"/>
      <c r="K99" s="61"/>
      <c r="L99" s="102" t="str">
        <f t="shared" si="21"/>
        <v/>
      </c>
      <c r="M99" s="103"/>
      <c r="N99" s="6" t="str">
        <f>IF(K99="","",(L99/K99)/LOOKUP(RIGHT($D$2,3),定数!$A$6:$A$13,定数!$B$6:$B$13))</f>
        <v/>
      </c>
      <c r="O99" s="40"/>
      <c r="P99" s="8"/>
      <c r="Q99" s="108"/>
      <c r="R99" s="108"/>
      <c r="S99" s="104" t="str">
        <f>IF(Q99="","",U99*N99*LOOKUP(RIGHT($D$2,3),定数!$A$6:$A$13,定数!$B$6:$B$13))</f>
        <v/>
      </c>
      <c r="T99" s="104"/>
      <c r="U99" s="105" t="str">
        <f t="shared" si="18"/>
        <v/>
      </c>
      <c r="V99" s="105"/>
      <c r="W99" t="str">
        <f t="shared" si="22"/>
        <v/>
      </c>
      <c r="X99" t="str">
        <f t="shared" si="22"/>
        <v/>
      </c>
      <c r="Y99" s="41" t="str">
        <f t="shared" si="19"/>
        <v/>
      </c>
      <c r="Z99" s="42" t="str">
        <f t="shared" si="20"/>
        <v/>
      </c>
      <c r="AA99" t="str">
        <f t="shared" si="14"/>
        <v/>
      </c>
      <c r="AB99" t="str">
        <f t="shared" si="15"/>
        <v/>
      </c>
    </row>
    <row r="100" spans="2:28" x14ac:dyDescent="0.2">
      <c r="B100" s="40">
        <v>92</v>
      </c>
      <c r="C100" s="100" t="str">
        <f t="shared" si="17"/>
        <v/>
      </c>
      <c r="D100" s="100"/>
      <c r="E100" s="40"/>
      <c r="F100" s="8"/>
      <c r="G100" s="40"/>
      <c r="H100" s="108"/>
      <c r="I100" s="108"/>
      <c r="J100" s="55"/>
      <c r="K100" s="61"/>
      <c r="L100" s="102" t="str">
        <f t="shared" si="21"/>
        <v/>
      </c>
      <c r="M100" s="103"/>
      <c r="N100" s="6" t="str">
        <f>IF(K100="","",(L100/K100)/LOOKUP(RIGHT($D$2,3),定数!$A$6:$A$13,定数!$B$6:$B$13))</f>
        <v/>
      </c>
      <c r="O100" s="40"/>
      <c r="P100" s="8"/>
      <c r="Q100" s="108"/>
      <c r="R100" s="108"/>
      <c r="S100" s="104" t="str">
        <f>IF(Q100="","",U100*N100*LOOKUP(RIGHT($D$2,3),定数!$A$6:$A$13,定数!$B$6:$B$13))</f>
        <v/>
      </c>
      <c r="T100" s="104"/>
      <c r="U100" s="105" t="str">
        <f t="shared" si="18"/>
        <v/>
      </c>
      <c r="V100" s="105"/>
      <c r="W100" t="str">
        <f t="shared" si="22"/>
        <v/>
      </c>
      <c r="X100" t="str">
        <f t="shared" si="22"/>
        <v/>
      </c>
      <c r="Y100" s="41" t="str">
        <f t="shared" si="19"/>
        <v/>
      </c>
      <c r="Z100" s="42" t="str">
        <f t="shared" si="20"/>
        <v/>
      </c>
      <c r="AA100" t="str">
        <f t="shared" si="14"/>
        <v/>
      </c>
      <c r="AB100" t="str">
        <f t="shared" si="15"/>
        <v/>
      </c>
    </row>
    <row r="101" spans="2:28" x14ac:dyDescent="0.2">
      <c r="B101" s="40">
        <v>93</v>
      </c>
      <c r="C101" s="100" t="str">
        <f t="shared" si="17"/>
        <v/>
      </c>
      <c r="D101" s="100"/>
      <c r="E101" s="40"/>
      <c r="F101" s="8"/>
      <c r="G101" s="40"/>
      <c r="H101" s="108"/>
      <c r="I101" s="108"/>
      <c r="J101" s="55"/>
      <c r="K101" s="61"/>
      <c r="L101" s="102" t="str">
        <f t="shared" si="21"/>
        <v/>
      </c>
      <c r="M101" s="103"/>
      <c r="N101" s="6" t="str">
        <f>IF(K101="","",(L101/K101)/LOOKUP(RIGHT($D$2,3),定数!$A$6:$A$13,定数!$B$6:$B$13))</f>
        <v/>
      </c>
      <c r="O101" s="40"/>
      <c r="P101" s="8"/>
      <c r="Q101" s="108"/>
      <c r="R101" s="108"/>
      <c r="S101" s="104" t="str">
        <f>IF(Q101="","",U101*N101*LOOKUP(RIGHT($D$2,3),定数!$A$6:$A$13,定数!$B$6:$B$13))</f>
        <v/>
      </c>
      <c r="T101" s="104"/>
      <c r="U101" s="105" t="str">
        <f t="shared" si="18"/>
        <v/>
      </c>
      <c r="V101" s="105"/>
      <c r="W101" t="str">
        <f t="shared" si="22"/>
        <v/>
      </c>
      <c r="X101" t="str">
        <f t="shared" si="22"/>
        <v/>
      </c>
      <c r="Y101" s="41" t="str">
        <f t="shared" si="19"/>
        <v/>
      </c>
      <c r="Z101" s="42" t="str">
        <f t="shared" si="20"/>
        <v/>
      </c>
      <c r="AA101" t="str">
        <f t="shared" si="14"/>
        <v/>
      </c>
      <c r="AB101" t="str">
        <f t="shared" si="15"/>
        <v/>
      </c>
    </row>
    <row r="102" spans="2:28" x14ac:dyDescent="0.2">
      <c r="B102" s="40">
        <v>94</v>
      </c>
      <c r="C102" s="100" t="str">
        <f t="shared" si="17"/>
        <v/>
      </c>
      <c r="D102" s="100"/>
      <c r="E102" s="40"/>
      <c r="F102" s="8"/>
      <c r="G102" s="40"/>
      <c r="H102" s="108"/>
      <c r="I102" s="108"/>
      <c r="J102" s="55"/>
      <c r="K102" s="61"/>
      <c r="L102" s="102" t="str">
        <f t="shared" si="21"/>
        <v/>
      </c>
      <c r="M102" s="103"/>
      <c r="N102" s="6" t="str">
        <f>IF(K102="","",(L102/K102)/LOOKUP(RIGHT($D$2,3),定数!$A$6:$A$13,定数!$B$6:$B$13))</f>
        <v/>
      </c>
      <c r="O102" s="40"/>
      <c r="P102" s="8"/>
      <c r="Q102" s="108"/>
      <c r="R102" s="108"/>
      <c r="S102" s="104" t="str">
        <f>IF(Q102="","",U102*N102*LOOKUP(RIGHT($D$2,3),定数!$A$6:$A$13,定数!$B$6:$B$13))</f>
        <v/>
      </c>
      <c r="T102" s="104"/>
      <c r="U102" s="105" t="str">
        <f t="shared" si="18"/>
        <v/>
      </c>
      <c r="V102" s="105"/>
      <c r="W102" t="str">
        <f t="shared" si="22"/>
        <v/>
      </c>
      <c r="X102" t="str">
        <f t="shared" si="22"/>
        <v/>
      </c>
      <c r="Y102" s="41" t="str">
        <f t="shared" si="19"/>
        <v/>
      </c>
      <c r="Z102" s="42" t="str">
        <f t="shared" si="20"/>
        <v/>
      </c>
      <c r="AA102" t="str">
        <f t="shared" si="14"/>
        <v/>
      </c>
      <c r="AB102" t="str">
        <f t="shared" si="15"/>
        <v/>
      </c>
    </row>
    <row r="103" spans="2:28" x14ac:dyDescent="0.2">
      <c r="B103" s="40">
        <v>95</v>
      </c>
      <c r="C103" s="100" t="str">
        <f t="shared" si="17"/>
        <v/>
      </c>
      <c r="D103" s="100"/>
      <c r="E103" s="40"/>
      <c r="F103" s="8"/>
      <c r="G103" s="40"/>
      <c r="H103" s="108"/>
      <c r="I103" s="108"/>
      <c r="J103" s="55"/>
      <c r="K103" s="61"/>
      <c r="L103" s="102" t="str">
        <f t="shared" si="21"/>
        <v/>
      </c>
      <c r="M103" s="103"/>
      <c r="N103" s="6" t="str">
        <f>IF(K103="","",(L103/K103)/LOOKUP(RIGHT($D$2,3),定数!$A$6:$A$13,定数!$B$6:$B$13))</f>
        <v/>
      </c>
      <c r="O103" s="40"/>
      <c r="P103" s="8"/>
      <c r="Q103" s="108"/>
      <c r="R103" s="108"/>
      <c r="S103" s="104" t="str">
        <f>IF(Q103="","",U103*N103*LOOKUP(RIGHT($D$2,3),定数!$A$6:$A$13,定数!$B$6:$B$13))</f>
        <v/>
      </c>
      <c r="T103" s="104"/>
      <c r="U103" s="105" t="str">
        <f t="shared" si="18"/>
        <v/>
      </c>
      <c r="V103" s="105"/>
      <c r="W103" t="str">
        <f t="shared" si="22"/>
        <v/>
      </c>
      <c r="X103" t="str">
        <f t="shared" si="22"/>
        <v/>
      </c>
      <c r="Y103" s="41" t="str">
        <f t="shared" si="19"/>
        <v/>
      </c>
      <c r="Z103" s="42" t="str">
        <f t="shared" si="20"/>
        <v/>
      </c>
      <c r="AA103" t="str">
        <f t="shared" si="14"/>
        <v/>
      </c>
      <c r="AB103" t="str">
        <f t="shared" si="15"/>
        <v/>
      </c>
    </row>
    <row r="104" spans="2:28" x14ac:dyDescent="0.2">
      <c r="B104" s="40">
        <v>96</v>
      </c>
      <c r="C104" s="100" t="str">
        <f t="shared" si="17"/>
        <v/>
      </c>
      <c r="D104" s="100"/>
      <c r="E104" s="40"/>
      <c r="F104" s="8"/>
      <c r="G104" s="40"/>
      <c r="H104" s="108"/>
      <c r="I104" s="108"/>
      <c r="J104" s="55"/>
      <c r="K104" s="61"/>
      <c r="L104" s="102" t="str">
        <f t="shared" si="21"/>
        <v/>
      </c>
      <c r="M104" s="103"/>
      <c r="N104" s="6" t="str">
        <f>IF(K104="","",(L104/K104)/LOOKUP(RIGHT($D$2,3),定数!$A$6:$A$13,定数!$B$6:$B$13))</f>
        <v/>
      </c>
      <c r="O104" s="40"/>
      <c r="P104" s="8"/>
      <c r="Q104" s="108"/>
      <c r="R104" s="108"/>
      <c r="S104" s="104" t="str">
        <f>IF(Q104="","",U104*N104*LOOKUP(RIGHT($D$2,3),定数!$A$6:$A$13,定数!$B$6:$B$13))</f>
        <v/>
      </c>
      <c r="T104" s="104"/>
      <c r="U104" s="105" t="str">
        <f t="shared" si="18"/>
        <v/>
      </c>
      <c r="V104" s="105"/>
      <c r="W104" t="str">
        <f t="shared" si="22"/>
        <v/>
      </c>
      <c r="X104" t="str">
        <f t="shared" si="22"/>
        <v/>
      </c>
      <c r="Y104" s="41" t="str">
        <f t="shared" si="19"/>
        <v/>
      </c>
      <c r="Z104" s="42" t="str">
        <f t="shared" si="20"/>
        <v/>
      </c>
      <c r="AA104" t="str">
        <f t="shared" si="14"/>
        <v/>
      </c>
      <c r="AB104" t="str">
        <f t="shared" si="15"/>
        <v/>
      </c>
    </row>
    <row r="105" spans="2:28" x14ac:dyDescent="0.2">
      <c r="B105" s="40">
        <v>97</v>
      </c>
      <c r="C105" s="100" t="str">
        <f t="shared" si="17"/>
        <v/>
      </c>
      <c r="D105" s="100"/>
      <c r="E105" s="40"/>
      <c r="F105" s="8"/>
      <c r="G105" s="40"/>
      <c r="H105" s="108"/>
      <c r="I105" s="108"/>
      <c r="J105" s="55"/>
      <c r="K105" s="61"/>
      <c r="L105" s="102" t="str">
        <f t="shared" si="21"/>
        <v/>
      </c>
      <c r="M105" s="103"/>
      <c r="N105" s="6" t="str">
        <f>IF(K105="","",(L105/K105)/LOOKUP(RIGHT($D$2,3),定数!$A$6:$A$13,定数!$B$6:$B$13))</f>
        <v/>
      </c>
      <c r="O105" s="40"/>
      <c r="P105" s="8"/>
      <c r="Q105" s="108"/>
      <c r="R105" s="108"/>
      <c r="S105" s="104" t="str">
        <f>IF(Q105="","",U105*N105*LOOKUP(RIGHT($D$2,3),定数!$A$6:$A$13,定数!$B$6:$B$13))</f>
        <v/>
      </c>
      <c r="T105" s="104"/>
      <c r="U105" s="105" t="str">
        <f t="shared" si="18"/>
        <v/>
      </c>
      <c r="V105" s="105"/>
      <c r="W105" t="str">
        <f t="shared" si="22"/>
        <v/>
      </c>
      <c r="X105" t="str">
        <f t="shared" si="22"/>
        <v/>
      </c>
      <c r="Y105" s="41" t="str">
        <f t="shared" si="19"/>
        <v/>
      </c>
      <c r="Z105" s="42" t="str">
        <f t="shared" si="20"/>
        <v/>
      </c>
      <c r="AA105" t="str">
        <f t="shared" si="14"/>
        <v/>
      </c>
      <c r="AB105" t="str">
        <f t="shared" si="15"/>
        <v/>
      </c>
    </row>
    <row r="106" spans="2:28" x14ac:dyDescent="0.2">
      <c r="B106" s="40">
        <v>98</v>
      </c>
      <c r="C106" s="100" t="str">
        <f t="shared" si="17"/>
        <v/>
      </c>
      <c r="D106" s="100"/>
      <c r="E106" s="40"/>
      <c r="F106" s="8"/>
      <c r="G106" s="40"/>
      <c r="H106" s="108"/>
      <c r="I106" s="108"/>
      <c r="J106" s="55"/>
      <c r="K106" s="61"/>
      <c r="L106" s="102" t="str">
        <f t="shared" si="21"/>
        <v/>
      </c>
      <c r="M106" s="103"/>
      <c r="N106" s="6" t="str">
        <f>IF(K106="","",(L106/K106)/LOOKUP(RIGHT($D$2,3),定数!$A$6:$A$13,定数!$B$6:$B$13))</f>
        <v/>
      </c>
      <c r="O106" s="40"/>
      <c r="P106" s="8"/>
      <c r="Q106" s="108"/>
      <c r="R106" s="108"/>
      <c r="S106" s="104" t="str">
        <f>IF(Q106="","",U106*N106*LOOKUP(RIGHT($D$2,3),定数!$A$6:$A$13,定数!$B$6:$B$13))</f>
        <v/>
      </c>
      <c r="T106" s="104"/>
      <c r="U106" s="105" t="str">
        <f t="shared" si="18"/>
        <v/>
      </c>
      <c r="V106" s="105"/>
      <c r="W106" t="str">
        <f t="shared" si="22"/>
        <v/>
      </c>
      <c r="X106" t="str">
        <f t="shared" si="22"/>
        <v/>
      </c>
      <c r="Y106" s="41" t="str">
        <f t="shared" si="19"/>
        <v/>
      </c>
      <c r="Z106" s="42" t="str">
        <f t="shared" si="20"/>
        <v/>
      </c>
      <c r="AA106" t="str">
        <f t="shared" si="14"/>
        <v/>
      </c>
      <c r="AB106" t="str">
        <f t="shared" si="15"/>
        <v/>
      </c>
    </row>
    <row r="107" spans="2:28" x14ac:dyDescent="0.2">
      <c r="B107" s="40">
        <v>99</v>
      </c>
      <c r="C107" s="100" t="str">
        <f t="shared" si="17"/>
        <v/>
      </c>
      <c r="D107" s="100"/>
      <c r="E107" s="40"/>
      <c r="F107" s="8"/>
      <c r="G107" s="40"/>
      <c r="H107" s="108"/>
      <c r="I107" s="108"/>
      <c r="J107" s="55"/>
      <c r="K107" s="61"/>
      <c r="L107" s="102" t="str">
        <f t="shared" si="21"/>
        <v/>
      </c>
      <c r="M107" s="103"/>
      <c r="N107" s="6" t="str">
        <f>IF(K107="","",(L107/K107)/LOOKUP(RIGHT($D$2,3),定数!$A$6:$A$13,定数!$B$6:$B$13))</f>
        <v/>
      </c>
      <c r="O107" s="40"/>
      <c r="P107" s="8"/>
      <c r="Q107" s="108"/>
      <c r="R107" s="108"/>
      <c r="S107" s="104" t="str">
        <f>IF(Q107="","",U107*N107*LOOKUP(RIGHT($D$2,3),定数!$A$6:$A$13,定数!$B$6:$B$13))</f>
        <v/>
      </c>
      <c r="T107" s="104"/>
      <c r="U107" s="105" t="str">
        <f t="shared" si="18"/>
        <v/>
      </c>
      <c r="V107" s="105"/>
      <c r="W107" t="str">
        <f>IF(T107&lt;&gt;"",IF(T107&lt;0,1+W106,0),"")</f>
        <v/>
      </c>
      <c r="X107" t="str">
        <f>IF(U107&lt;&gt;"",IF(U107&lt;0,1+X106,0),"")</f>
        <v/>
      </c>
      <c r="Y107" s="41" t="str">
        <f t="shared" si="19"/>
        <v/>
      </c>
      <c r="Z107" s="42" t="str">
        <f t="shared" si="20"/>
        <v/>
      </c>
      <c r="AA107" t="str">
        <f t="shared" si="14"/>
        <v/>
      </c>
      <c r="AB107" t="str">
        <f t="shared" si="15"/>
        <v/>
      </c>
    </row>
    <row r="108" spans="2:28" x14ac:dyDescent="0.2">
      <c r="B108" s="40">
        <v>100</v>
      </c>
      <c r="C108" s="100" t="str">
        <f t="shared" si="17"/>
        <v/>
      </c>
      <c r="D108" s="100"/>
      <c r="E108" s="40"/>
      <c r="F108" s="8"/>
      <c r="G108" s="40"/>
      <c r="H108" s="108"/>
      <c r="I108" s="108"/>
      <c r="J108" s="55"/>
      <c r="K108" s="61"/>
      <c r="L108" s="102" t="str">
        <f t="shared" si="21"/>
        <v/>
      </c>
      <c r="M108" s="103"/>
      <c r="N108" s="6" t="str">
        <f>IF(K108="","",(L108/K108)/LOOKUP(RIGHT($D$2,3),定数!$A$6:$A$13,定数!$B$6:$B$13))</f>
        <v/>
      </c>
      <c r="O108" s="40"/>
      <c r="P108" s="8"/>
      <c r="Q108" s="108"/>
      <c r="R108" s="108"/>
      <c r="S108" s="104" t="str">
        <f>IF(Q108="","",U108*N108*LOOKUP(RIGHT($D$2,3),定数!$A$6:$A$13,定数!$B$6:$B$13))</f>
        <v/>
      </c>
      <c r="T108" s="104"/>
      <c r="U108" s="105" t="str">
        <f t="shared" si="18"/>
        <v/>
      </c>
      <c r="V108" s="105"/>
      <c r="W108" t="str">
        <f>IF(T108&lt;&gt;"",IF(T108&lt;0,1+W107,0),"")</f>
        <v/>
      </c>
      <c r="X108" t="str">
        <f>IF(U108&lt;&gt;"",IF(U108&lt;0,1+X107,0),"")</f>
        <v/>
      </c>
      <c r="Y108" s="41" t="str">
        <f t="shared" si="19"/>
        <v/>
      </c>
      <c r="Z108" s="42" t="str">
        <f t="shared" si="20"/>
        <v/>
      </c>
      <c r="AA108" t="str">
        <f t="shared" si="14"/>
        <v/>
      </c>
      <c r="AB108" t="str">
        <f t="shared" si="15"/>
        <v/>
      </c>
    </row>
    <row r="109" spans="2:28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mergeCells count="635">
    <mergeCell ref="C107:D107"/>
    <mergeCell ref="H107:I107"/>
    <mergeCell ref="L107:M107"/>
    <mergeCell ref="Q107:R107"/>
    <mergeCell ref="S107:T107"/>
    <mergeCell ref="U107:V107"/>
    <mergeCell ref="C108:D108"/>
    <mergeCell ref="H108:I108"/>
    <mergeCell ref="L108:M108"/>
    <mergeCell ref="Q108:R108"/>
    <mergeCell ref="S108:T108"/>
    <mergeCell ref="U108:V108"/>
    <mergeCell ref="C105:D105"/>
    <mergeCell ref="H105:I105"/>
    <mergeCell ref="L105:M105"/>
    <mergeCell ref="Q105:R105"/>
    <mergeCell ref="S105:T105"/>
    <mergeCell ref="U105:V105"/>
    <mergeCell ref="C106:D106"/>
    <mergeCell ref="H106:I106"/>
    <mergeCell ref="L106:M106"/>
    <mergeCell ref="Q106:R106"/>
    <mergeCell ref="S106:T106"/>
    <mergeCell ref="U106:V106"/>
    <mergeCell ref="C103:D103"/>
    <mergeCell ref="H103:I103"/>
    <mergeCell ref="L103:M103"/>
    <mergeCell ref="Q103:R103"/>
    <mergeCell ref="S103:T103"/>
    <mergeCell ref="U103:V103"/>
    <mergeCell ref="C104:D104"/>
    <mergeCell ref="H104:I104"/>
    <mergeCell ref="L104:M104"/>
    <mergeCell ref="Q104:R104"/>
    <mergeCell ref="S104:T104"/>
    <mergeCell ref="U104:V104"/>
    <mergeCell ref="C101:D101"/>
    <mergeCell ref="H101:I101"/>
    <mergeCell ref="L101:M101"/>
    <mergeCell ref="Q101:R101"/>
    <mergeCell ref="S101:T101"/>
    <mergeCell ref="U101:V101"/>
    <mergeCell ref="C102:D102"/>
    <mergeCell ref="H102:I102"/>
    <mergeCell ref="L102:M102"/>
    <mergeCell ref="Q102:R102"/>
    <mergeCell ref="S102:T102"/>
    <mergeCell ref="U102:V102"/>
    <mergeCell ref="C99:D99"/>
    <mergeCell ref="H99:I99"/>
    <mergeCell ref="L99:M99"/>
    <mergeCell ref="Q99:R99"/>
    <mergeCell ref="S99:T99"/>
    <mergeCell ref="U99:V99"/>
    <mergeCell ref="C100:D100"/>
    <mergeCell ref="H100:I100"/>
    <mergeCell ref="L100:M100"/>
    <mergeCell ref="Q100:R100"/>
    <mergeCell ref="S100:T100"/>
    <mergeCell ref="U100:V100"/>
    <mergeCell ref="C97:D97"/>
    <mergeCell ref="H97:I97"/>
    <mergeCell ref="L97:M97"/>
    <mergeCell ref="Q97:R97"/>
    <mergeCell ref="S97:T97"/>
    <mergeCell ref="U97:V97"/>
    <mergeCell ref="C98:D98"/>
    <mergeCell ref="H98:I98"/>
    <mergeCell ref="L98:M98"/>
    <mergeCell ref="Q98:R98"/>
    <mergeCell ref="S98:T98"/>
    <mergeCell ref="U98:V98"/>
    <mergeCell ref="C95:D95"/>
    <mergeCell ref="H95:I95"/>
    <mergeCell ref="L95:M95"/>
    <mergeCell ref="Q95:R95"/>
    <mergeCell ref="S95:T95"/>
    <mergeCell ref="U95:V95"/>
    <mergeCell ref="C96:D96"/>
    <mergeCell ref="H96:I96"/>
    <mergeCell ref="L96:M96"/>
    <mergeCell ref="Q96:R96"/>
    <mergeCell ref="S96:T96"/>
    <mergeCell ref="U96:V96"/>
    <mergeCell ref="C93:D93"/>
    <mergeCell ref="H93:I93"/>
    <mergeCell ref="L93:M93"/>
    <mergeCell ref="Q93:R93"/>
    <mergeCell ref="S93:T93"/>
    <mergeCell ref="U93:V93"/>
    <mergeCell ref="C94:D94"/>
    <mergeCell ref="H94:I94"/>
    <mergeCell ref="L94:M94"/>
    <mergeCell ref="Q94:R94"/>
    <mergeCell ref="S94:T94"/>
    <mergeCell ref="U94:V94"/>
    <mergeCell ref="C91:D91"/>
    <mergeCell ref="H91:I91"/>
    <mergeCell ref="L91:M91"/>
    <mergeCell ref="Q91:R91"/>
    <mergeCell ref="S91:T91"/>
    <mergeCell ref="U91:V91"/>
    <mergeCell ref="C92:D92"/>
    <mergeCell ref="H92:I92"/>
    <mergeCell ref="L92:M92"/>
    <mergeCell ref="Q92:R92"/>
    <mergeCell ref="S92:T92"/>
    <mergeCell ref="U92:V92"/>
    <mergeCell ref="C89:D89"/>
    <mergeCell ref="H89:I89"/>
    <mergeCell ref="L89:M89"/>
    <mergeCell ref="Q89:R89"/>
    <mergeCell ref="S89:T89"/>
    <mergeCell ref="U89:V89"/>
    <mergeCell ref="C90:D90"/>
    <mergeCell ref="H90:I90"/>
    <mergeCell ref="L90:M90"/>
    <mergeCell ref="Q90:R90"/>
    <mergeCell ref="S90:T90"/>
    <mergeCell ref="U90:V90"/>
    <mergeCell ref="C87:D87"/>
    <mergeCell ref="H87:I87"/>
    <mergeCell ref="L87:M87"/>
    <mergeCell ref="Q87:R87"/>
    <mergeCell ref="S87:T87"/>
    <mergeCell ref="U87:V87"/>
    <mergeCell ref="C88:D88"/>
    <mergeCell ref="H88:I88"/>
    <mergeCell ref="L88:M88"/>
    <mergeCell ref="Q88:R88"/>
    <mergeCell ref="S88:T88"/>
    <mergeCell ref="U88:V88"/>
    <mergeCell ref="C85:D85"/>
    <mergeCell ref="H85:I85"/>
    <mergeCell ref="L85:M85"/>
    <mergeCell ref="Q85:R85"/>
    <mergeCell ref="S85:T85"/>
    <mergeCell ref="U85:V85"/>
    <mergeCell ref="C86:D86"/>
    <mergeCell ref="H86:I86"/>
    <mergeCell ref="L86:M86"/>
    <mergeCell ref="Q86:R86"/>
    <mergeCell ref="S86:T86"/>
    <mergeCell ref="U86:V86"/>
    <mergeCell ref="C83:D83"/>
    <mergeCell ref="H83:I83"/>
    <mergeCell ref="L83:M83"/>
    <mergeCell ref="Q83:R83"/>
    <mergeCell ref="S83:T83"/>
    <mergeCell ref="U83:V83"/>
    <mergeCell ref="C84:D84"/>
    <mergeCell ref="H84:I84"/>
    <mergeCell ref="L84:M84"/>
    <mergeCell ref="Q84:R84"/>
    <mergeCell ref="S84:T84"/>
    <mergeCell ref="U84:V84"/>
    <mergeCell ref="C81:D81"/>
    <mergeCell ref="H81:I81"/>
    <mergeCell ref="L81:M81"/>
    <mergeCell ref="Q81:R81"/>
    <mergeCell ref="S81:T81"/>
    <mergeCell ref="U81:V81"/>
    <mergeCell ref="C82:D82"/>
    <mergeCell ref="H82:I82"/>
    <mergeCell ref="L82:M82"/>
    <mergeCell ref="Q82:R82"/>
    <mergeCell ref="S82:T82"/>
    <mergeCell ref="U82:V82"/>
    <mergeCell ref="C79:D79"/>
    <mergeCell ref="H79:I79"/>
    <mergeCell ref="L79:M79"/>
    <mergeCell ref="Q79:R79"/>
    <mergeCell ref="S79:T79"/>
    <mergeCell ref="U79:V79"/>
    <mergeCell ref="C80:D80"/>
    <mergeCell ref="H80:I80"/>
    <mergeCell ref="L80:M80"/>
    <mergeCell ref="Q80:R80"/>
    <mergeCell ref="S80:T80"/>
    <mergeCell ref="U80:V80"/>
    <mergeCell ref="C77:D77"/>
    <mergeCell ref="H77:I77"/>
    <mergeCell ref="L77:M77"/>
    <mergeCell ref="Q77:R77"/>
    <mergeCell ref="S77:T77"/>
    <mergeCell ref="U77:V77"/>
    <mergeCell ref="C78:D78"/>
    <mergeCell ref="H78:I78"/>
    <mergeCell ref="L78:M78"/>
    <mergeCell ref="Q78:R78"/>
    <mergeCell ref="S78:T78"/>
    <mergeCell ref="U78:V78"/>
    <mergeCell ref="C75:D75"/>
    <mergeCell ref="H75:I75"/>
    <mergeCell ref="L75:M75"/>
    <mergeCell ref="Q75:R75"/>
    <mergeCell ref="S75:T75"/>
    <mergeCell ref="U75:V75"/>
    <mergeCell ref="C76:D76"/>
    <mergeCell ref="H76:I76"/>
    <mergeCell ref="L76:M76"/>
    <mergeCell ref="Q76:R76"/>
    <mergeCell ref="S76:T76"/>
    <mergeCell ref="U76:V76"/>
    <mergeCell ref="C73:D73"/>
    <mergeCell ref="H73:I73"/>
    <mergeCell ref="L73:M73"/>
    <mergeCell ref="Q73:R73"/>
    <mergeCell ref="S73:T73"/>
    <mergeCell ref="U73:V73"/>
    <mergeCell ref="C74:D74"/>
    <mergeCell ref="H74:I74"/>
    <mergeCell ref="L74:M74"/>
    <mergeCell ref="Q74:R74"/>
    <mergeCell ref="S74:T74"/>
    <mergeCell ref="U74:V74"/>
    <mergeCell ref="C71:D71"/>
    <mergeCell ref="H71:I71"/>
    <mergeCell ref="L71:M71"/>
    <mergeCell ref="Q71:R71"/>
    <mergeCell ref="S71:T71"/>
    <mergeCell ref="U71:V71"/>
    <mergeCell ref="C72:D72"/>
    <mergeCell ref="H72:I72"/>
    <mergeCell ref="L72:M72"/>
    <mergeCell ref="Q72:R72"/>
    <mergeCell ref="S72:T72"/>
    <mergeCell ref="U72:V72"/>
    <mergeCell ref="C69:D69"/>
    <mergeCell ref="H69:I69"/>
    <mergeCell ref="L69:M69"/>
    <mergeCell ref="Q69:R69"/>
    <mergeCell ref="S69:T69"/>
    <mergeCell ref="U69:V69"/>
    <mergeCell ref="C70:D70"/>
    <mergeCell ref="H70:I70"/>
    <mergeCell ref="L70:M70"/>
    <mergeCell ref="Q70:R70"/>
    <mergeCell ref="S70:T70"/>
    <mergeCell ref="U70:V70"/>
    <mergeCell ref="C67:D67"/>
    <mergeCell ref="H67:I67"/>
    <mergeCell ref="L67:M67"/>
    <mergeCell ref="Q67:R67"/>
    <mergeCell ref="S67:T67"/>
    <mergeCell ref="U67:V67"/>
    <mergeCell ref="C68:D68"/>
    <mergeCell ref="H68:I68"/>
    <mergeCell ref="L68:M68"/>
    <mergeCell ref="Q68:R68"/>
    <mergeCell ref="S68:T68"/>
    <mergeCell ref="U68:V68"/>
    <mergeCell ref="C65:D65"/>
    <mergeCell ref="H65:I65"/>
    <mergeCell ref="L65:M65"/>
    <mergeCell ref="Q65:R65"/>
    <mergeCell ref="S65:T65"/>
    <mergeCell ref="U65:V65"/>
    <mergeCell ref="C66:D66"/>
    <mergeCell ref="H66:I66"/>
    <mergeCell ref="L66:M66"/>
    <mergeCell ref="Q66:R66"/>
    <mergeCell ref="S66:T66"/>
    <mergeCell ref="U66:V66"/>
    <mergeCell ref="C63:D63"/>
    <mergeCell ref="H63:I63"/>
    <mergeCell ref="L63:M63"/>
    <mergeCell ref="Q63:R63"/>
    <mergeCell ref="S63:T63"/>
    <mergeCell ref="U63:V63"/>
    <mergeCell ref="C64:D64"/>
    <mergeCell ref="H64:I64"/>
    <mergeCell ref="L64:M64"/>
    <mergeCell ref="Q64:R64"/>
    <mergeCell ref="S64:T64"/>
    <mergeCell ref="U64:V64"/>
    <mergeCell ref="C61:D61"/>
    <mergeCell ref="H61:I61"/>
    <mergeCell ref="L61:M61"/>
    <mergeCell ref="Q61:R61"/>
    <mergeCell ref="S61:T61"/>
    <mergeCell ref="U61:V61"/>
    <mergeCell ref="C62:D62"/>
    <mergeCell ref="H62:I62"/>
    <mergeCell ref="L62:M62"/>
    <mergeCell ref="Q62:R62"/>
    <mergeCell ref="S62:T62"/>
    <mergeCell ref="U62:V62"/>
    <mergeCell ref="C59:D59"/>
    <mergeCell ref="H59:I59"/>
    <mergeCell ref="L59:M59"/>
    <mergeCell ref="Q59:R59"/>
    <mergeCell ref="S59:T59"/>
    <mergeCell ref="U59:V59"/>
    <mergeCell ref="C60:D60"/>
    <mergeCell ref="H60:I60"/>
    <mergeCell ref="L60:M60"/>
    <mergeCell ref="Q60:R60"/>
    <mergeCell ref="S60:T60"/>
    <mergeCell ref="U60:V60"/>
    <mergeCell ref="C57:D57"/>
    <mergeCell ref="H57:I57"/>
    <mergeCell ref="L57:M57"/>
    <mergeCell ref="Q57:R57"/>
    <mergeCell ref="S57:T57"/>
    <mergeCell ref="U57:V57"/>
    <mergeCell ref="C58:D58"/>
    <mergeCell ref="H58:I58"/>
    <mergeCell ref="L58:M58"/>
    <mergeCell ref="Q58:R58"/>
    <mergeCell ref="S58:T58"/>
    <mergeCell ref="U58:V58"/>
    <mergeCell ref="C55:D55"/>
    <mergeCell ref="H55:I55"/>
    <mergeCell ref="L55:M55"/>
    <mergeCell ref="Q55:R55"/>
    <mergeCell ref="S55:T55"/>
    <mergeCell ref="U55:V55"/>
    <mergeCell ref="C56:D56"/>
    <mergeCell ref="H56:I56"/>
    <mergeCell ref="L56:M56"/>
    <mergeCell ref="Q56:R56"/>
    <mergeCell ref="S56:T56"/>
    <mergeCell ref="U56:V56"/>
    <mergeCell ref="C53:D53"/>
    <mergeCell ref="H53:I53"/>
    <mergeCell ref="L53:M53"/>
    <mergeCell ref="Q53:R53"/>
    <mergeCell ref="S53:T53"/>
    <mergeCell ref="U53:V53"/>
    <mergeCell ref="C54:D54"/>
    <mergeCell ref="H54:I54"/>
    <mergeCell ref="L54:M54"/>
    <mergeCell ref="Q54:R54"/>
    <mergeCell ref="S54:T54"/>
    <mergeCell ref="U54:V54"/>
    <mergeCell ref="C51:D51"/>
    <mergeCell ref="H51:I51"/>
    <mergeCell ref="L51:M51"/>
    <mergeCell ref="Q51:R51"/>
    <mergeCell ref="S51:T51"/>
    <mergeCell ref="U51:V51"/>
    <mergeCell ref="C52:D52"/>
    <mergeCell ref="H52:I52"/>
    <mergeCell ref="L52:M52"/>
    <mergeCell ref="Q52:R52"/>
    <mergeCell ref="S52:T52"/>
    <mergeCell ref="U52:V52"/>
    <mergeCell ref="C49:D49"/>
    <mergeCell ref="H49:I49"/>
    <mergeCell ref="L49:M49"/>
    <mergeCell ref="Q49:R49"/>
    <mergeCell ref="S49:T49"/>
    <mergeCell ref="U49:V49"/>
    <mergeCell ref="C50:D50"/>
    <mergeCell ref="H50:I50"/>
    <mergeCell ref="L50:M50"/>
    <mergeCell ref="Q50:R50"/>
    <mergeCell ref="S50:T50"/>
    <mergeCell ref="U50:V50"/>
    <mergeCell ref="C47:D47"/>
    <mergeCell ref="H47:I47"/>
    <mergeCell ref="L47:M47"/>
    <mergeCell ref="Q47:R47"/>
    <mergeCell ref="S47:T47"/>
    <mergeCell ref="U47:V47"/>
    <mergeCell ref="C48:D48"/>
    <mergeCell ref="H48:I48"/>
    <mergeCell ref="L48:M48"/>
    <mergeCell ref="Q48:R48"/>
    <mergeCell ref="S48:T48"/>
    <mergeCell ref="U48:V48"/>
    <mergeCell ref="C45:D45"/>
    <mergeCell ref="H45:I45"/>
    <mergeCell ref="L45:M45"/>
    <mergeCell ref="Q45:R45"/>
    <mergeCell ref="S45:T45"/>
    <mergeCell ref="U45:V45"/>
    <mergeCell ref="C46:D46"/>
    <mergeCell ref="H46:I46"/>
    <mergeCell ref="L46:M46"/>
    <mergeCell ref="Q46:R46"/>
    <mergeCell ref="S46:T46"/>
    <mergeCell ref="U46:V46"/>
    <mergeCell ref="C43:D43"/>
    <mergeCell ref="H43:I43"/>
    <mergeCell ref="L43:M43"/>
    <mergeCell ref="Q43:R43"/>
    <mergeCell ref="S43:T43"/>
    <mergeCell ref="U43:V43"/>
    <mergeCell ref="C44:D44"/>
    <mergeCell ref="H44:I44"/>
    <mergeCell ref="L44:M44"/>
    <mergeCell ref="Q44:R44"/>
    <mergeCell ref="S44:T44"/>
    <mergeCell ref="U44:V44"/>
    <mergeCell ref="C41:D41"/>
    <mergeCell ref="H41:I41"/>
    <mergeCell ref="L41:M41"/>
    <mergeCell ref="Q41:R41"/>
    <mergeCell ref="S41:T41"/>
    <mergeCell ref="U41:V41"/>
    <mergeCell ref="C42:D42"/>
    <mergeCell ref="H42:I42"/>
    <mergeCell ref="L42:M42"/>
    <mergeCell ref="Q42:R42"/>
    <mergeCell ref="S42:T42"/>
    <mergeCell ref="U42:V42"/>
    <mergeCell ref="C39:D39"/>
    <mergeCell ref="H39:I39"/>
    <mergeCell ref="L39:M39"/>
    <mergeCell ref="Q39:R39"/>
    <mergeCell ref="S39:T39"/>
    <mergeCell ref="U39:V39"/>
    <mergeCell ref="C40:D40"/>
    <mergeCell ref="H40:I40"/>
    <mergeCell ref="L40:M40"/>
    <mergeCell ref="Q40:R40"/>
    <mergeCell ref="S40:T40"/>
    <mergeCell ref="U40:V40"/>
    <mergeCell ref="C37:D37"/>
    <mergeCell ref="H37:I37"/>
    <mergeCell ref="L37:M37"/>
    <mergeCell ref="Q37:R37"/>
    <mergeCell ref="S37:T37"/>
    <mergeCell ref="U37:V37"/>
    <mergeCell ref="C38:D38"/>
    <mergeCell ref="H38:I38"/>
    <mergeCell ref="L38:M38"/>
    <mergeCell ref="Q38:R38"/>
    <mergeCell ref="S38:T38"/>
    <mergeCell ref="U38:V38"/>
    <mergeCell ref="C35:D35"/>
    <mergeCell ref="H35:I35"/>
    <mergeCell ref="L35:M35"/>
    <mergeCell ref="Q35:R35"/>
    <mergeCell ref="S35:T35"/>
    <mergeCell ref="U35:V35"/>
    <mergeCell ref="C36:D36"/>
    <mergeCell ref="H36:I36"/>
    <mergeCell ref="L36:M36"/>
    <mergeCell ref="Q36:R36"/>
    <mergeCell ref="S36:T36"/>
    <mergeCell ref="U36:V36"/>
    <mergeCell ref="C33:D33"/>
    <mergeCell ref="H33:I33"/>
    <mergeCell ref="L33:M33"/>
    <mergeCell ref="Q33:R33"/>
    <mergeCell ref="S33:T33"/>
    <mergeCell ref="U33:V33"/>
    <mergeCell ref="C34:D34"/>
    <mergeCell ref="H34:I34"/>
    <mergeCell ref="L34:M34"/>
    <mergeCell ref="Q34:R34"/>
    <mergeCell ref="S34:T34"/>
    <mergeCell ref="U34:V34"/>
    <mergeCell ref="C31:D31"/>
    <mergeCell ref="H31:I31"/>
    <mergeCell ref="L31:M31"/>
    <mergeCell ref="Q31:R31"/>
    <mergeCell ref="S31:T31"/>
    <mergeCell ref="U31:V31"/>
    <mergeCell ref="C32:D32"/>
    <mergeCell ref="H32:I32"/>
    <mergeCell ref="L32:M32"/>
    <mergeCell ref="Q32:R32"/>
    <mergeCell ref="S32:T32"/>
    <mergeCell ref="U32:V32"/>
    <mergeCell ref="C29:D29"/>
    <mergeCell ref="H29:I29"/>
    <mergeCell ref="L29:M29"/>
    <mergeCell ref="Q29:R29"/>
    <mergeCell ref="S29:T29"/>
    <mergeCell ref="U29:V29"/>
    <mergeCell ref="C30:D30"/>
    <mergeCell ref="H30:I30"/>
    <mergeCell ref="L30:M30"/>
    <mergeCell ref="Q30:R30"/>
    <mergeCell ref="S30:T30"/>
    <mergeCell ref="U30:V30"/>
    <mergeCell ref="C27:D27"/>
    <mergeCell ref="H27:I27"/>
    <mergeCell ref="L27:M27"/>
    <mergeCell ref="Q27:R27"/>
    <mergeCell ref="S27:T27"/>
    <mergeCell ref="U27:V27"/>
    <mergeCell ref="C28:D28"/>
    <mergeCell ref="H28:I28"/>
    <mergeCell ref="L28:M28"/>
    <mergeCell ref="Q28:R28"/>
    <mergeCell ref="S28:T28"/>
    <mergeCell ref="U28:V28"/>
    <mergeCell ref="C25:D25"/>
    <mergeCell ref="H25:I25"/>
    <mergeCell ref="L25:M25"/>
    <mergeCell ref="Q25:R25"/>
    <mergeCell ref="S25:T25"/>
    <mergeCell ref="U25:V25"/>
    <mergeCell ref="C26:D26"/>
    <mergeCell ref="H26:I26"/>
    <mergeCell ref="L26:M26"/>
    <mergeCell ref="Q26:R26"/>
    <mergeCell ref="S26:T26"/>
    <mergeCell ref="U26:V26"/>
    <mergeCell ref="C23:D23"/>
    <mergeCell ref="H23:I23"/>
    <mergeCell ref="L23:M23"/>
    <mergeCell ref="Q23:R23"/>
    <mergeCell ref="S23:T23"/>
    <mergeCell ref="U23:V23"/>
    <mergeCell ref="C24:D24"/>
    <mergeCell ref="H24:I24"/>
    <mergeCell ref="L24:M24"/>
    <mergeCell ref="Q24:R24"/>
    <mergeCell ref="S24:T24"/>
    <mergeCell ref="U24:V24"/>
    <mergeCell ref="C21:D21"/>
    <mergeCell ref="H21:I21"/>
    <mergeCell ref="L21:M21"/>
    <mergeCell ref="Q21:R21"/>
    <mergeCell ref="S21:T21"/>
    <mergeCell ref="U21:V21"/>
    <mergeCell ref="C22:D22"/>
    <mergeCell ref="H22:I22"/>
    <mergeCell ref="L22:M22"/>
    <mergeCell ref="Q22:R22"/>
    <mergeCell ref="S22:T22"/>
    <mergeCell ref="U22:V22"/>
    <mergeCell ref="C19:D19"/>
    <mergeCell ref="H19:I19"/>
    <mergeCell ref="L19:M19"/>
    <mergeCell ref="Q19:R19"/>
    <mergeCell ref="S19:T19"/>
    <mergeCell ref="U19:V19"/>
    <mergeCell ref="C20:D20"/>
    <mergeCell ref="H20:I20"/>
    <mergeCell ref="L20:M20"/>
    <mergeCell ref="Q20:R20"/>
    <mergeCell ref="S20:T20"/>
    <mergeCell ref="U20:V20"/>
    <mergeCell ref="C17:D17"/>
    <mergeCell ref="H17:I17"/>
    <mergeCell ref="L17:M17"/>
    <mergeCell ref="Q17:R17"/>
    <mergeCell ref="S17:T17"/>
    <mergeCell ref="U17:V17"/>
    <mergeCell ref="C18:D18"/>
    <mergeCell ref="H18:I18"/>
    <mergeCell ref="L18:M18"/>
    <mergeCell ref="Q18:R18"/>
    <mergeCell ref="S18:T18"/>
    <mergeCell ref="U18:V18"/>
    <mergeCell ref="C15:D15"/>
    <mergeCell ref="H15:I15"/>
    <mergeCell ref="L15:M15"/>
    <mergeCell ref="Q15:R15"/>
    <mergeCell ref="S15:T15"/>
    <mergeCell ref="U15:V15"/>
    <mergeCell ref="C16:D16"/>
    <mergeCell ref="H16:I16"/>
    <mergeCell ref="L16:M16"/>
    <mergeCell ref="Q16:R16"/>
    <mergeCell ref="S16:T16"/>
    <mergeCell ref="U16:V16"/>
    <mergeCell ref="C13:D13"/>
    <mergeCell ref="H13:I13"/>
    <mergeCell ref="L13:M13"/>
    <mergeCell ref="Q13:R13"/>
    <mergeCell ref="S13:T13"/>
    <mergeCell ref="U13:V13"/>
    <mergeCell ref="C14:D14"/>
    <mergeCell ref="H14:I14"/>
    <mergeCell ref="L14:M14"/>
    <mergeCell ref="Q14:R14"/>
    <mergeCell ref="S14:T14"/>
    <mergeCell ref="U14:V14"/>
    <mergeCell ref="C11:D11"/>
    <mergeCell ref="H11:I11"/>
    <mergeCell ref="L11:M11"/>
    <mergeCell ref="Q11:R11"/>
    <mergeCell ref="S11:T11"/>
    <mergeCell ref="U11:V11"/>
    <mergeCell ref="C12:D12"/>
    <mergeCell ref="H12:I12"/>
    <mergeCell ref="L12:M12"/>
    <mergeCell ref="Q12:R12"/>
    <mergeCell ref="S12:T12"/>
    <mergeCell ref="U12:V12"/>
    <mergeCell ref="C9:D9"/>
    <mergeCell ref="H9:I9"/>
    <mergeCell ref="L9:M9"/>
    <mergeCell ref="Q9:R9"/>
    <mergeCell ref="S9:T9"/>
    <mergeCell ref="U9:V9"/>
    <mergeCell ref="C10:D10"/>
    <mergeCell ref="H10:I10"/>
    <mergeCell ref="L10:M10"/>
    <mergeCell ref="Q10:R10"/>
    <mergeCell ref="S10:T10"/>
    <mergeCell ref="U10:V10"/>
    <mergeCell ref="B7:B8"/>
    <mergeCell ref="C7:D8"/>
    <mergeCell ref="E7:I7"/>
    <mergeCell ref="K7:M7"/>
    <mergeCell ref="N7:N8"/>
    <mergeCell ref="O7:R7"/>
    <mergeCell ref="S7:V7"/>
    <mergeCell ref="H8:I8"/>
    <mergeCell ref="L8:M8"/>
    <mergeCell ref="Q8:R8"/>
    <mergeCell ref="S8:T8"/>
    <mergeCell ref="U8:V8"/>
    <mergeCell ref="B4:C4"/>
    <mergeCell ref="D4:E4"/>
    <mergeCell ref="F4:G4"/>
    <mergeCell ref="H4:I4"/>
    <mergeCell ref="K4:L4"/>
    <mergeCell ref="M4:N4"/>
    <mergeCell ref="O4:P4"/>
    <mergeCell ref="Q4:R4"/>
    <mergeCell ref="K5:L5"/>
    <mergeCell ref="M5:N5"/>
    <mergeCell ref="Q5:R5"/>
    <mergeCell ref="K2:L2"/>
    <mergeCell ref="M2:N2"/>
    <mergeCell ref="O2:P2"/>
    <mergeCell ref="Q2:R2"/>
    <mergeCell ref="B3:C3"/>
    <mergeCell ref="D3:I3"/>
    <mergeCell ref="K3:L3"/>
    <mergeCell ref="M3:R3"/>
    <mergeCell ref="B2:C2"/>
    <mergeCell ref="D2:E2"/>
    <mergeCell ref="F2:G2"/>
    <mergeCell ref="H2:I2"/>
  </mergeCells>
  <phoneticPr fontId="2"/>
  <conditionalFormatting sqref="G46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47:G108 G9:G45">
    <cfRule type="cellIs" dxfId="17" priority="7" stopIfTrue="1" operator="equal">
      <formula>"買"</formula>
    </cfRule>
    <cfRule type="cellIs" dxfId="16" priority="8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B589"/>
  <sheetViews>
    <sheetView zoomScale="115" zoomScaleNormal="115" zoomScalePageLayoutView="115" workbookViewId="0">
      <pane ySplit="8" topLeftCell="A9" activePane="bottomLeft" state="frozen"/>
      <selection pane="bottomLeft" activeCell="O21" sqref="O21"/>
    </sheetView>
  </sheetViews>
  <sheetFormatPr defaultColWidth="8.77734375" defaultRowHeight="13.2" x14ac:dyDescent="0.2"/>
  <cols>
    <col min="1" max="1" width="2.77734375" customWidth="1"/>
    <col min="2" max="7" width="6.6640625" customWidth="1"/>
    <col min="8" max="8" width="9.77734375" customWidth="1"/>
    <col min="9" max="9" width="6" customWidth="1"/>
    <col min="10" max="10" width="13.109375" customWidth="1"/>
    <col min="11" max="11" width="9" customWidth="1"/>
    <col min="12" max="17" width="6.6640625" customWidth="1"/>
    <col min="18" max="18" width="5.33203125" customWidth="1"/>
    <col min="19" max="19" width="6.6640625" customWidth="1"/>
    <col min="20" max="20" width="4.21875" customWidth="1"/>
    <col min="22" max="22" width="1.21875" customWidth="1"/>
    <col min="23" max="23" width="10.77734375" style="22" hidden="1" customWidth="1"/>
    <col min="24" max="24" width="0" hidden="1" customWidth="1"/>
    <col min="26" max="26" width="5.44140625" customWidth="1"/>
    <col min="27" max="27" width="10.88671875" customWidth="1"/>
  </cols>
  <sheetData>
    <row r="2" spans="2:28" x14ac:dyDescent="0.2">
      <c r="B2" s="66" t="s">
        <v>5</v>
      </c>
      <c r="C2" s="66"/>
      <c r="D2" s="68" t="s">
        <v>71</v>
      </c>
      <c r="E2" s="68"/>
      <c r="F2" s="66" t="s">
        <v>6</v>
      </c>
      <c r="G2" s="66"/>
      <c r="H2" s="70" t="s">
        <v>36</v>
      </c>
      <c r="I2" s="70"/>
      <c r="J2" s="46"/>
      <c r="K2" s="66" t="s">
        <v>7</v>
      </c>
      <c r="L2" s="66"/>
      <c r="M2" s="67">
        <v>100000</v>
      </c>
      <c r="N2" s="68"/>
      <c r="O2" s="66" t="s">
        <v>8</v>
      </c>
      <c r="P2" s="66"/>
      <c r="Q2" s="69">
        <f>SUM(M2,D4)</f>
        <v>164293.12782217166</v>
      </c>
      <c r="R2" s="70"/>
      <c r="S2" s="1"/>
      <c r="T2" s="1"/>
      <c r="U2" s="1"/>
    </row>
    <row r="3" spans="2:28" ht="57" customHeight="1" x14ac:dyDescent="0.2">
      <c r="B3" s="66" t="s">
        <v>9</v>
      </c>
      <c r="C3" s="66"/>
      <c r="D3" s="71" t="s">
        <v>38</v>
      </c>
      <c r="E3" s="71"/>
      <c r="F3" s="71"/>
      <c r="G3" s="71"/>
      <c r="H3" s="71"/>
      <c r="I3" s="71"/>
      <c r="J3" s="47"/>
      <c r="K3" s="66" t="s">
        <v>10</v>
      </c>
      <c r="L3" s="66"/>
      <c r="M3" s="71" t="s">
        <v>63</v>
      </c>
      <c r="N3" s="72"/>
      <c r="O3" s="72"/>
      <c r="P3" s="72"/>
      <c r="Q3" s="72"/>
      <c r="R3" s="72"/>
      <c r="S3" s="1"/>
      <c r="T3" s="1"/>
    </row>
    <row r="4" spans="2:28" x14ac:dyDescent="0.2">
      <c r="B4" s="66" t="s">
        <v>11</v>
      </c>
      <c r="C4" s="66"/>
      <c r="D4" s="73">
        <f>SUM($S$9:$T$993)</f>
        <v>64293.127822171664</v>
      </c>
      <c r="E4" s="73"/>
      <c r="F4" s="66" t="s">
        <v>12</v>
      </c>
      <c r="G4" s="66"/>
      <c r="H4" s="74">
        <f>SUM($U$9:$V$108)</f>
        <v>320.10000000000502</v>
      </c>
      <c r="I4" s="70"/>
      <c r="J4" s="46"/>
      <c r="K4" s="75" t="s">
        <v>68</v>
      </c>
      <c r="L4" s="75"/>
      <c r="M4" s="69" t="e">
        <f>AA8/AB8</f>
        <v>#DIV/0!</v>
      </c>
      <c r="N4" s="69"/>
      <c r="O4" s="75" t="s">
        <v>60</v>
      </c>
      <c r="P4" s="75"/>
      <c r="Q4" s="76">
        <f>MAX(Z:Z)</f>
        <v>2.9999999999999916E-2</v>
      </c>
      <c r="R4" s="76"/>
      <c r="S4" s="1"/>
      <c r="T4" s="1"/>
      <c r="U4" s="1"/>
    </row>
    <row r="5" spans="2:28" x14ac:dyDescent="0.2">
      <c r="B5" s="36" t="s">
        <v>15</v>
      </c>
      <c r="C5" s="2">
        <f>COUNTIF($S$9:$S$990,"&gt;0")</f>
        <v>9</v>
      </c>
      <c r="D5" s="37" t="s">
        <v>16</v>
      </c>
      <c r="E5" s="15">
        <f>COUNTIF($S$9:$S$990,"&lt;0")</f>
        <v>1</v>
      </c>
      <c r="F5" s="37" t="s">
        <v>17</v>
      </c>
      <c r="G5" s="2">
        <f>COUNTIF($S$9:$S$990,"=0")</f>
        <v>0</v>
      </c>
      <c r="H5" s="37" t="s">
        <v>18</v>
      </c>
      <c r="I5" s="3">
        <f>C5/SUM(C5,E5,G5)</f>
        <v>0.9</v>
      </c>
      <c r="J5" s="49"/>
      <c r="K5" s="77" t="s">
        <v>19</v>
      </c>
      <c r="L5" s="66"/>
      <c r="M5" s="78">
        <f>MAX(W9:W993)</f>
        <v>6</v>
      </c>
      <c r="N5" s="79"/>
      <c r="O5" s="17" t="s">
        <v>20</v>
      </c>
      <c r="P5" s="9"/>
      <c r="Q5" s="78">
        <f>MAX(X9:X993)</f>
        <v>1</v>
      </c>
      <c r="R5" s="79"/>
      <c r="S5" s="1"/>
      <c r="T5" s="1"/>
      <c r="U5" s="1"/>
    </row>
    <row r="6" spans="2:28" x14ac:dyDescent="0.2">
      <c r="B6" s="11"/>
      <c r="C6" s="13"/>
      <c r="D6" s="14"/>
      <c r="E6" s="10"/>
      <c r="F6" s="11"/>
      <c r="G6" s="10"/>
      <c r="H6" s="11"/>
      <c r="I6" s="16"/>
      <c r="J6" s="16"/>
      <c r="K6" s="11"/>
      <c r="L6" s="11"/>
      <c r="M6" s="10"/>
      <c r="N6" s="43" t="s">
        <v>64</v>
      </c>
      <c r="O6" s="12"/>
      <c r="P6" s="12"/>
      <c r="Q6" s="10"/>
      <c r="R6" s="7"/>
      <c r="S6" s="1"/>
      <c r="T6" s="1"/>
      <c r="U6" s="1"/>
    </row>
    <row r="7" spans="2:28" x14ac:dyDescent="0.2">
      <c r="B7" s="80" t="s">
        <v>21</v>
      </c>
      <c r="C7" s="82" t="s">
        <v>22</v>
      </c>
      <c r="D7" s="83"/>
      <c r="E7" s="86" t="s">
        <v>23</v>
      </c>
      <c r="F7" s="87"/>
      <c r="G7" s="87"/>
      <c r="H7" s="87"/>
      <c r="I7" s="88"/>
      <c r="J7" s="50"/>
      <c r="K7" s="89" t="s">
        <v>24</v>
      </c>
      <c r="L7" s="90"/>
      <c r="M7" s="91"/>
      <c r="N7" s="92" t="s">
        <v>25</v>
      </c>
      <c r="O7" s="93" t="s">
        <v>26</v>
      </c>
      <c r="P7" s="94"/>
      <c r="Q7" s="94"/>
      <c r="R7" s="95"/>
      <c r="S7" s="96" t="s">
        <v>27</v>
      </c>
      <c r="T7" s="96"/>
      <c r="U7" s="96"/>
      <c r="V7" s="96"/>
    </row>
    <row r="8" spans="2:28" x14ac:dyDescent="0.2">
      <c r="B8" s="81"/>
      <c r="C8" s="84"/>
      <c r="D8" s="85"/>
      <c r="E8" s="18" t="s">
        <v>28</v>
      </c>
      <c r="F8" s="18" t="s">
        <v>29</v>
      </c>
      <c r="G8" s="18" t="s">
        <v>30</v>
      </c>
      <c r="H8" s="97" t="s">
        <v>31</v>
      </c>
      <c r="I8" s="88"/>
      <c r="J8" s="45" t="s">
        <v>69</v>
      </c>
      <c r="K8" s="4" t="s">
        <v>32</v>
      </c>
      <c r="L8" s="98" t="s">
        <v>33</v>
      </c>
      <c r="M8" s="91"/>
      <c r="N8" s="92"/>
      <c r="O8" s="5" t="s">
        <v>28</v>
      </c>
      <c r="P8" s="5" t="s">
        <v>29</v>
      </c>
      <c r="Q8" s="99" t="s">
        <v>31</v>
      </c>
      <c r="R8" s="95"/>
      <c r="S8" s="96" t="s">
        <v>34</v>
      </c>
      <c r="T8" s="96"/>
      <c r="U8" s="96" t="s">
        <v>32</v>
      </c>
      <c r="V8" s="96"/>
      <c r="Z8" t="s">
        <v>59</v>
      </c>
    </row>
    <row r="9" spans="2:28" x14ac:dyDescent="0.2">
      <c r="B9" s="35">
        <v>1</v>
      </c>
      <c r="C9" s="100">
        <f>M2</f>
        <v>100000</v>
      </c>
      <c r="D9" s="100"/>
      <c r="E9" s="35">
        <v>2016</v>
      </c>
      <c r="F9" s="8">
        <v>43960</v>
      </c>
      <c r="G9" s="35" t="s">
        <v>4</v>
      </c>
      <c r="H9" s="101">
        <v>107.645</v>
      </c>
      <c r="I9" s="101"/>
      <c r="J9" s="57">
        <v>107.381</v>
      </c>
      <c r="K9" s="63">
        <f>(H9-J9)*100</f>
        <v>26.399999999999579</v>
      </c>
      <c r="L9" s="100">
        <f>IF(K9="","",C9*0.03)</f>
        <v>3000</v>
      </c>
      <c r="M9" s="100"/>
      <c r="N9" s="6">
        <f>IF(K9="","",(L9/K9)/LOOKUP(RIGHT($D$2,3),定数!$A$6:$A$13,定数!$B$6:$B$13))</f>
        <v>1.1363636363636545</v>
      </c>
      <c r="O9" s="35">
        <v>2016</v>
      </c>
      <c r="P9" s="8">
        <v>43960</v>
      </c>
      <c r="Q9" s="101">
        <v>108.16500000000001</v>
      </c>
      <c r="R9" s="101"/>
      <c r="S9" s="104">
        <f>IF(Q9="","",U9*N9*LOOKUP(RIGHT($D$2,3),定数!$A$6:$A$13,定数!$B$6:$B$13))</f>
        <v>5909.09090909112</v>
      </c>
      <c r="T9" s="104"/>
      <c r="U9" s="105">
        <f>IF(Q9="","",IF(G9="買",(Q9-H9),(H9-Q9))*IF(RIGHT($D$2,3)="JPY",100,10000))</f>
        <v>52.000000000001023</v>
      </c>
      <c r="V9" s="105"/>
      <c r="W9" s="1">
        <f>IF(U9&lt;&gt;"",IF(U9&gt;0,1+W8,0),"")</f>
        <v>1</v>
      </c>
      <c r="X9">
        <f>IF(U9&lt;&gt;"",IF(U9&lt;0,1+X8,0),"")</f>
        <v>0</v>
      </c>
      <c r="AA9">
        <f>IF(S9&gt;0,S9,"")</f>
        <v>5909.09090909112</v>
      </c>
      <c r="AB9" t="str">
        <f>IF(S9&lt;0,S9,"")</f>
        <v/>
      </c>
    </row>
    <row r="10" spans="2:28" x14ac:dyDescent="0.2">
      <c r="B10" s="35">
        <v>2</v>
      </c>
      <c r="C10" s="100">
        <f t="shared" ref="C10:C73" si="0">IF(S9="","",C9+S9)</f>
        <v>105909.09090909112</v>
      </c>
      <c r="D10" s="100"/>
      <c r="E10" s="35">
        <v>2016</v>
      </c>
      <c r="F10" s="8">
        <v>43967</v>
      </c>
      <c r="G10" s="35" t="s">
        <v>4</v>
      </c>
      <c r="H10" s="101">
        <v>108.872</v>
      </c>
      <c r="I10" s="101"/>
      <c r="J10" s="57">
        <v>108.764</v>
      </c>
      <c r="K10" s="63">
        <f>(H10-J10)*100</f>
        <v>10.800000000000409</v>
      </c>
      <c r="L10" s="100">
        <v>3112</v>
      </c>
      <c r="M10" s="100"/>
      <c r="N10" s="6">
        <f>IF(K10="","",(L10/K10)/LOOKUP(RIGHT($D$2,3),定数!$A$6:$A$13,定数!$B$6:$B$13))</f>
        <v>2.8814814814813725</v>
      </c>
      <c r="O10" s="35">
        <v>2016</v>
      </c>
      <c r="P10" s="8">
        <v>43968</v>
      </c>
      <c r="Q10" s="101">
        <v>109.078</v>
      </c>
      <c r="R10" s="101"/>
      <c r="S10" s="104">
        <f>IF(Q10="","",U10*N10*LOOKUP(RIGHT($D$2,3),定数!$A$6:$A$13,定数!$B$6:$B$13))</f>
        <v>5935.8518518517158</v>
      </c>
      <c r="T10" s="104"/>
      <c r="U10" s="105">
        <f>IF(Q10="","",IF(G10="買",(Q10-H10),(H10-Q10))*IF(RIGHT($D$2,3)="JPY",100,10000))</f>
        <v>20.600000000000307</v>
      </c>
      <c r="V10" s="105"/>
      <c r="W10" s="22">
        <f t="shared" ref="W10:W22" si="1">IF(U10&lt;&gt;"",IF(U10&gt;0,1+W9,0),"")</f>
        <v>2</v>
      </c>
      <c r="X10">
        <f t="shared" ref="X10:X73" si="2">IF(U10&lt;&gt;"",IF(U10&lt;0,1+X9,0),"")</f>
        <v>0</v>
      </c>
      <c r="Y10" s="41"/>
      <c r="AA10">
        <f t="shared" ref="AA10:AA73" si="3">IF(S10&gt;0,S10,"")</f>
        <v>5935.8518518517158</v>
      </c>
      <c r="AB10" t="str">
        <f t="shared" ref="AB10:AB73" si="4">IF(S10&lt;0,S10,"")</f>
        <v/>
      </c>
    </row>
    <row r="11" spans="2:28" x14ac:dyDescent="0.2">
      <c r="B11" s="35">
        <v>3</v>
      </c>
      <c r="C11" s="100">
        <f t="shared" si="0"/>
        <v>111844.94276094282</v>
      </c>
      <c r="D11" s="100"/>
      <c r="E11" s="35">
        <v>2016</v>
      </c>
      <c r="F11" s="8">
        <v>43971</v>
      </c>
      <c r="G11" s="35" t="s">
        <v>4</v>
      </c>
      <c r="H11" s="101">
        <v>110.04300000000001</v>
      </c>
      <c r="I11" s="101"/>
      <c r="J11" s="57">
        <v>109.911</v>
      </c>
      <c r="K11" s="63">
        <f>(H11-J11)*100</f>
        <v>13.2000000000005</v>
      </c>
      <c r="L11" s="100">
        <v>3290</v>
      </c>
      <c r="M11" s="100"/>
      <c r="N11" s="6">
        <f>IF(K11="","",(L11/K11)/LOOKUP(RIGHT($D$2,3),定数!$A$6:$A$13,定数!$B$6:$B$13))</f>
        <v>2.4924242424241481</v>
      </c>
      <c r="O11" s="35">
        <v>2016</v>
      </c>
      <c r="P11" s="8">
        <v>43971</v>
      </c>
      <c r="Q11" s="101">
        <v>110.30800000000001</v>
      </c>
      <c r="R11" s="101"/>
      <c r="S11" s="104">
        <f>IF(Q11="","",U11*N11*LOOKUP(RIGHT($D$2,3),定数!$A$6:$A$13,定数!$B$6:$B$13))</f>
        <v>6604.9242424240065</v>
      </c>
      <c r="T11" s="104"/>
      <c r="U11" s="105">
        <f>IF(Q11="","",IF(G11="買",(Q11-H11),(H11-Q11))*IF(RIGHT($D$2,3)="JPY",100,10000))</f>
        <v>26.500000000000057</v>
      </c>
      <c r="V11" s="105"/>
      <c r="W11" s="22">
        <f t="shared" si="1"/>
        <v>3</v>
      </c>
      <c r="X11">
        <f t="shared" si="2"/>
        <v>0</v>
      </c>
      <c r="Y11" s="41">
        <f>IF(C11&lt;&gt;"",MAX(Y10,C11),"")</f>
        <v>111844.94276094282</v>
      </c>
      <c r="Z11" s="42">
        <f>IF(Y11&lt;&gt;"",1-(C11/Y11),"")</f>
        <v>0</v>
      </c>
      <c r="AA11">
        <f t="shared" si="3"/>
        <v>6604.9242424240065</v>
      </c>
      <c r="AB11" t="str">
        <f t="shared" si="4"/>
        <v/>
      </c>
    </row>
    <row r="12" spans="2:28" x14ac:dyDescent="0.2">
      <c r="B12" s="35">
        <v>4</v>
      </c>
      <c r="C12" s="100">
        <f t="shared" si="0"/>
        <v>118449.86700336683</v>
      </c>
      <c r="D12" s="100"/>
      <c r="E12" s="35">
        <v>2017</v>
      </c>
      <c r="F12" s="8">
        <v>44081</v>
      </c>
      <c r="G12" s="35" t="s">
        <v>3</v>
      </c>
      <c r="H12" s="101">
        <v>108.637</v>
      </c>
      <c r="I12" s="101"/>
      <c r="J12" s="57">
        <v>108.958</v>
      </c>
      <c r="K12" s="63">
        <f>(J12-H12)*100</f>
        <v>32.099999999999795</v>
      </c>
      <c r="L12" s="100">
        <v>3488</v>
      </c>
      <c r="M12" s="100"/>
      <c r="N12" s="6">
        <f>IF(K12="","",(L12/K12)/LOOKUP(RIGHT($D$2,3),定数!$A$6:$A$13,定数!$B$6:$B$13))</f>
        <v>1.0866043613707235</v>
      </c>
      <c r="O12" s="35">
        <v>2017</v>
      </c>
      <c r="P12" s="8">
        <v>44081</v>
      </c>
      <c r="Q12" s="101">
        <v>107.976</v>
      </c>
      <c r="R12" s="101"/>
      <c r="S12" s="104">
        <f>IF(Q12="","",U12*N12*LOOKUP(RIGHT($D$2,3),定数!$A$6:$A$13,定数!$B$6:$B$13))</f>
        <v>7182.4548286604968</v>
      </c>
      <c r="T12" s="104"/>
      <c r="U12" s="105">
        <f t="shared" ref="U12:U75" si="5">IF(Q12="","",IF(G12="買",(Q12-H12),(H12-Q12))*IF(RIGHT($D$2,3)="JPY",100,10000))</f>
        <v>66.100000000000136</v>
      </c>
      <c r="V12" s="105"/>
      <c r="W12" s="22">
        <f t="shared" si="1"/>
        <v>4</v>
      </c>
      <c r="X12">
        <f t="shared" si="2"/>
        <v>0</v>
      </c>
      <c r="Y12" s="41">
        <f t="shared" ref="Y12:Y75" si="6">IF(C12&lt;&gt;"",MAX(Y11,C12),"")</f>
        <v>118449.86700336683</v>
      </c>
      <c r="Z12" s="42">
        <f t="shared" ref="Z12:Z75" si="7">IF(Y12&lt;&gt;"",1-(C12/Y12),"")</f>
        <v>0</v>
      </c>
      <c r="AA12">
        <f t="shared" si="3"/>
        <v>7182.4548286604968</v>
      </c>
      <c r="AB12" t="str">
        <f t="shared" si="4"/>
        <v/>
      </c>
    </row>
    <row r="13" spans="2:28" x14ac:dyDescent="0.2">
      <c r="B13" s="35">
        <v>5</v>
      </c>
      <c r="C13" s="100">
        <f t="shared" si="0"/>
        <v>125632.32183202733</v>
      </c>
      <c r="D13" s="100"/>
      <c r="E13" s="35">
        <v>2017</v>
      </c>
      <c r="F13" s="8">
        <v>44002</v>
      </c>
      <c r="G13" s="35" t="s">
        <v>3</v>
      </c>
      <c r="H13" s="101">
        <v>111.444</v>
      </c>
      <c r="I13" s="101"/>
      <c r="J13" s="57">
        <v>111.563</v>
      </c>
      <c r="K13" s="63">
        <f>(J13-H13)*100</f>
        <v>11.899999999999977</v>
      </c>
      <c r="L13" s="100">
        <v>3626</v>
      </c>
      <c r="M13" s="100"/>
      <c r="N13" s="6">
        <f>IF(K13="","",(L13/K13)/LOOKUP(RIGHT($D$2,3),定数!$A$6:$A$13,定数!$B$6:$B$13))</f>
        <v>3.0470588235294178</v>
      </c>
      <c r="O13" s="35">
        <v>2017</v>
      </c>
      <c r="P13" s="8">
        <v>44002</v>
      </c>
      <c r="Q13" s="101">
        <v>111.19499999999999</v>
      </c>
      <c r="R13" s="101"/>
      <c r="S13" s="104">
        <f>IF(Q13="","",U13*N13*LOOKUP(RIGHT($D$2,3),定数!$A$6:$A$13,定数!$B$6:$B$13))</f>
        <v>7587.176470588538</v>
      </c>
      <c r="T13" s="104"/>
      <c r="U13" s="105">
        <f t="shared" si="5"/>
        <v>24.900000000000944</v>
      </c>
      <c r="V13" s="105"/>
      <c r="W13" s="22">
        <f t="shared" si="1"/>
        <v>5</v>
      </c>
      <c r="X13">
        <f t="shared" si="2"/>
        <v>0</v>
      </c>
      <c r="Y13" s="41">
        <f t="shared" si="6"/>
        <v>125632.32183202733</v>
      </c>
      <c r="Z13" s="42">
        <f t="shared" si="7"/>
        <v>0</v>
      </c>
      <c r="AA13">
        <f t="shared" si="3"/>
        <v>7587.176470588538</v>
      </c>
      <c r="AB13" t="str">
        <f t="shared" si="4"/>
        <v/>
      </c>
    </row>
    <row r="14" spans="2:28" x14ac:dyDescent="0.2">
      <c r="B14" s="35">
        <v>6</v>
      </c>
      <c r="C14" s="100">
        <f t="shared" si="0"/>
        <v>133219.49830261586</v>
      </c>
      <c r="D14" s="100"/>
      <c r="E14" s="35">
        <v>2017</v>
      </c>
      <c r="F14" s="8">
        <v>44009</v>
      </c>
      <c r="G14" s="35" t="s">
        <v>4</v>
      </c>
      <c r="H14" s="101">
        <v>111.97799999999999</v>
      </c>
      <c r="I14" s="101"/>
      <c r="J14" s="57">
        <v>111.82899999999999</v>
      </c>
      <c r="K14" s="63">
        <f>(H14-J14)*100</f>
        <v>14.900000000000091</v>
      </c>
      <c r="L14" s="100">
        <f t="shared" ref="L14:L15" si="8">IF(K14="","",C14*0.03)</f>
        <v>3996.5849490784758</v>
      </c>
      <c r="M14" s="100"/>
      <c r="N14" s="6">
        <f>IF(K14="","",(L14/K14)/LOOKUP(RIGHT($D$2,3),定数!$A$6:$A$13,定数!$B$6:$B$13))</f>
        <v>2.6822717779050009</v>
      </c>
      <c r="O14" s="35">
        <v>2017</v>
      </c>
      <c r="P14" s="8">
        <v>44009</v>
      </c>
      <c r="Q14" s="101">
        <v>112.271</v>
      </c>
      <c r="R14" s="101"/>
      <c r="S14" s="104">
        <f>IF(Q14="","",U14*N14*LOOKUP(RIGHT($D$2,3),定数!$A$6:$A$13,定数!$B$6:$B$13))</f>
        <v>7859.056309261824</v>
      </c>
      <c r="T14" s="104"/>
      <c r="U14" s="105">
        <f t="shared" si="5"/>
        <v>29.300000000000637</v>
      </c>
      <c r="V14" s="105"/>
      <c r="W14" s="22">
        <f t="shared" si="1"/>
        <v>6</v>
      </c>
      <c r="X14">
        <f t="shared" si="2"/>
        <v>0</v>
      </c>
      <c r="Y14" s="41">
        <f t="shared" si="6"/>
        <v>133219.49830261586</v>
      </c>
      <c r="Z14" s="42">
        <f t="shared" si="7"/>
        <v>0</v>
      </c>
      <c r="AA14">
        <f t="shared" si="3"/>
        <v>7859.056309261824</v>
      </c>
      <c r="AB14" t="str">
        <f t="shared" si="4"/>
        <v/>
      </c>
    </row>
    <row r="15" spans="2:28" x14ac:dyDescent="0.2">
      <c r="B15" s="35">
        <v>7</v>
      </c>
      <c r="C15" s="100">
        <f t="shared" si="0"/>
        <v>141078.55461187768</v>
      </c>
      <c r="D15" s="100"/>
      <c r="E15" s="35">
        <v>2017</v>
      </c>
      <c r="F15" s="8">
        <v>44044</v>
      </c>
      <c r="G15" s="35" t="s">
        <v>3</v>
      </c>
      <c r="H15" s="101">
        <v>110.258</v>
      </c>
      <c r="I15" s="101"/>
      <c r="J15" s="57">
        <v>110.422</v>
      </c>
      <c r="K15" s="63">
        <f>(J15-H15)*100</f>
        <v>16.400000000000148</v>
      </c>
      <c r="L15" s="100">
        <f t="shared" si="8"/>
        <v>4232.3566383563302</v>
      </c>
      <c r="M15" s="100"/>
      <c r="N15" s="6">
        <f>IF(K15="","",(L15/K15)/LOOKUP(RIGHT($D$2,3),定数!$A$6:$A$13,定数!$B$6:$B$13))</f>
        <v>2.5807052672904223</v>
      </c>
      <c r="O15" s="64">
        <v>2017</v>
      </c>
      <c r="P15" s="8">
        <v>44044</v>
      </c>
      <c r="Q15" s="101">
        <v>110.422</v>
      </c>
      <c r="R15" s="101"/>
      <c r="S15" s="104">
        <f>IF(Q15="","",U15*N15*LOOKUP(RIGHT($D$2,3),[2]定数!$A$6:$A$13,[2]定数!$B$6:$B$13))</f>
        <v>-4232.3566383563302</v>
      </c>
      <c r="T15" s="104"/>
      <c r="U15" s="105">
        <f t="shared" si="5"/>
        <v>-16.400000000000148</v>
      </c>
      <c r="V15" s="105"/>
      <c r="W15" s="22">
        <f t="shared" si="1"/>
        <v>0</v>
      </c>
      <c r="X15">
        <f t="shared" si="2"/>
        <v>1</v>
      </c>
      <c r="Y15" s="41">
        <f t="shared" si="6"/>
        <v>141078.55461187768</v>
      </c>
      <c r="Z15" s="42">
        <f t="shared" si="7"/>
        <v>0</v>
      </c>
      <c r="AA15" t="str">
        <f t="shared" si="3"/>
        <v/>
      </c>
      <c r="AB15">
        <f t="shared" si="4"/>
        <v>-4232.3566383563302</v>
      </c>
    </row>
    <row r="16" spans="2:28" x14ac:dyDescent="0.2">
      <c r="B16" s="35">
        <v>8</v>
      </c>
      <c r="C16" s="100">
        <f t="shared" si="0"/>
        <v>136846.19797352137</v>
      </c>
      <c r="D16" s="100"/>
      <c r="E16" s="35">
        <v>2017</v>
      </c>
      <c r="F16" s="8">
        <v>44061</v>
      </c>
      <c r="G16" s="35" t="s">
        <v>3</v>
      </c>
      <c r="H16" s="101">
        <v>109.405</v>
      </c>
      <c r="I16" s="101"/>
      <c r="J16" s="57">
        <v>109.545</v>
      </c>
      <c r="K16" s="63">
        <f>(J16-H16)*100</f>
        <v>14.000000000000057</v>
      </c>
      <c r="L16" s="102">
        <f t="shared" ref="L16:L74" si="9">IF(K16="","",C16*0.03)</f>
        <v>4105.3859392056411</v>
      </c>
      <c r="M16" s="103"/>
      <c r="N16" s="6">
        <f>IF(K16="","",(L16/K16)/LOOKUP(RIGHT($D$2,3),定数!$A$6:$A$13,定数!$B$6:$B$13))</f>
        <v>2.9324185280040171</v>
      </c>
      <c r="O16" s="35">
        <v>2017</v>
      </c>
      <c r="P16" s="8">
        <v>44061</v>
      </c>
      <c r="Q16" s="101">
        <v>109.122</v>
      </c>
      <c r="R16" s="101"/>
      <c r="S16" s="104">
        <f>IF(Q16="","",U16*N16*LOOKUP(RIGHT($D$2,3),定数!$A$6:$A$13,定数!$B$6:$B$13))</f>
        <v>8298.7444342514045</v>
      </c>
      <c r="T16" s="104"/>
      <c r="U16" s="105">
        <f t="shared" si="5"/>
        <v>28.300000000000125</v>
      </c>
      <c r="V16" s="105"/>
      <c r="W16" s="22">
        <f t="shared" si="1"/>
        <v>1</v>
      </c>
      <c r="X16">
        <f t="shared" si="2"/>
        <v>0</v>
      </c>
      <c r="Y16" s="41">
        <f t="shared" si="6"/>
        <v>141078.55461187768</v>
      </c>
      <c r="Z16" s="42">
        <f t="shared" si="7"/>
        <v>2.9999999999999916E-2</v>
      </c>
      <c r="AA16">
        <f t="shared" si="3"/>
        <v>8298.7444342514045</v>
      </c>
      <c r="AB16" t="str">
        <f t="shared" si="4"/>
        <v/>
      </c>
    </row>
    <row r="17" spans="2:28" x14ac:dyDescent="0.2">
      <c r="B17" s="35">
        <v>9</v>
      </c>
      <c r="C17" s="100">
        <f t="shared" si="0"/>
        <v>145144.94240777276</v>
      </c>
      <c r="D17" s="100"/>
      <c r="E17" s="35">
        <v>2017</v>
      </c>
      <c r="F17" s="8">
        <v>44073</v>
      </c>
      <c r="G17" s="35" t="s">
        <v>4</v>
      </c>
      <c r="H17" s="101">
        <v>109.767</v>
      </c>
      <c r="I17" s="101"/>
      <c r="J17" s="62">
        <v>109.663</v>
      </c>
      <c r="K17" s="63">
        <f>(H17-J17)*100</f>
        <v>10.39999999999992</v>
      </c>
      <c r="L17" s="102">
        <f t="shared" si="9"/>
        <v>4354.3482722331828</v>
      </c>
      <c r="M17" s="103"/>
      <c r="N17" s="6">
        <f>IF(K17="","",(L17/K17)/LOOKUP(RIGHT($D$2,3),定数!$A$6:$A$13,定数!$B$6:$B$13))</f>
        <v>4.1868733386857846</v>
      </c>
      <c r="O17" s="35">
        <v>2017</v>
      </c>
      <c r="P17" s="8">
        <v>44073</v>
      </c>
      <c r="Q17" s="101">
        <v>109.998</v>
      </c>
      <c r="R17" s="101"/>
      <c r="S17" s="104">
        <f>IF(Q17="","",U17*N17*LOOKUP(RIGHT($D$2,3),定数!$A$6:$A$13,定数!$B$6:$B$13))</f>
        <v>9671.67741236453</v>
      </c>
      <c r="T17" s="104"/>
      <c r="U17" s="105">
        <f t="shared" si="5"/>
        <v>23.100000000000875</v>
      </c>
      <c r="V17" s="105"/>
      <c r="W17" s="22">
        <f t="shared" si="1"/>
        <v>2</v>
      </c>
      <c r="X17">
        <f t="shared" si="2"/>
        <v>0</v>
      </c>
      <c r="Y17" s="41">
        <f t="shared" si="6"/>
        <v>145144.94240777276</v>
      </c>
      <c r="Z17" s="42">
        <f t="shared" si="7"/>
        <v>0</v>
      </c>
      <c r="AA17">
        <f t="shared" si="3"/>
        <v>9671.67741236453</v>
      </c>
      <c r="AB17" t="str">
        <f t="shared" si="4"/>
        <v/>
      </c>
    </row>
    <row r="18" spans="2:28" x14ac:dyDescent="0.2">
      <c r="B18" s="35">
        <v>10</v>
      </c>
      <c r="C18" s="100">
        <f t="shared" si="0"/>
        <v>154816.61982013728</v>
      </c>
      <c r="D18" s="100"/>
      <c r="E18" s="35">
        <v>2017</v>
      </c>
      <c r="F18" s="8">
        <v>44081</v>
      </c>
      <c r="G18" s="35" t="s">
        <v>3</v>
      </c>
      <c r="H18" s="101">
        <v>108.63800000000001</v>
      </c>
      <c r="I18" s="101"/>
      <c r="J18" s="57">
        <v>108.96</v>
      </c>
      <c r="K18" s="63">
        <f>(J18-H18)*100</f>
        <v>32.199999999998852</v>
      </c>
      <c r="L18" s="102">
        <f t="shared" si="9"/>
        <v>4644.4985946041179</v>
      </c>
      <c r="M18" s="103"/>
      <c r="N18" s="6">
        <f>IF(K18="","",(L18/K18)/LOOKUP(RIGHT($D$2,3),定数!$A$6:$A$13,定数!$B$6:$B$13))</f>
        <v>1.442390867889529</v>
      </c>
      <c r="O18" s="35">
        <v>2017</v>
      </c>
      <c r="P18" s="8">
        <v>44081</v>
      </c>
      <c r="Q18" s="101">
        <v>107.98099999999999</v>
      </c>
      <c r="R18" s="101"/>
      <c r="S18" s="104">
        <f>IF(Q18="","",U18*N18*LOOKUP(RIGHT($D$2,3),定数!$A$6:$A$13,定数!$B$6:$B$13))</f>
        <v>9476.5080020343594</v>
      </c>
      <c r="T18" s="104"/>
      <c r="U18" s="105">
        <f t="shared" si="5"/>
        <v>65.700000000001069</v>
      </c>
      <c r="V18" s="105"/>
      <c r="W18" s="22">
        <f t="shared" si="1"/>
        <v>3</v>
      </c>
      <c r="X18">
        <f t="shared" si="2"/>
        <v>0</v>
      </c>
      <c r="Y18" s="41">
        <f t="shared" si="6"/>
        <v>154816.61982013728</v>
      </c>
      <c r="Z18" s="42">
        <f t="shared" si="7"/>
        <v>0</v>
      </c>
      <c r="AA18">
        <f t="shared" si="3"/>
        <v>9476.5080020343594</v>
      </c>
      <c r="AB18" t="str">
        <f t="shared" si="4"/>
        <v/>
      </c>
    </row>
    <row r="19" spans="2:28" x14ac:dyDescent="0.2">
      <c r="B19" s="35">
        <v>11</v>
      </c>
      <c r="C19" s="100">
        <f t="shared" si="0"/>
        <v>164293.12782217163</v>
      </c>
      <c r="D19" s="100"/>
      <c r="E19" s="35"/>
      <c r="F19" s="8"/>
      <c r="G19" s="35"/>
      <c r="H19" s="101"/>
      <c r="I19" s="101"/>
      <c r="J19" s="57"/>
      <c r="K19" s="44"/>
      <c r="L19" s="102" t="str">
        <f t="shared" si="9"/>
        <v/>
      </c>
      <c r="M19" s="103"/>
      <c r="N19" s="6" t="str">
        <f>IF(K19="","",(L19/K19)/LOOKUP(RIGHT($D$2,3),定数!$A$6:$A$13,定数!$B$6:$B$13))</f>
        <v/>
      </c>
      <c r="O19" s="35"/>
      <c r="P19" s="8"/>
      <c r="Q19" s="101"/>
      <c r="R19" s="101"/>
      <c r="S19" s="104" t="str">
        <f>IF(Q19="","",U19*N19*LOOKUP(RIGHT($D$2,3),定数!$A$6:$A$13,定数!$B$6:$B$13))</f>
        <v/>
      </c>
      <c r="T19" s="104"/>
      <c r="U19" s="105" t="str">
        <f t="shared" si="5"/>
        <v/>
      </c>
      <c r="V19" s="105"/>
      <c r="W19" s="22" t="str">
        <f t="shared" si="1"/>
        <v/>
      </c>
      <c r="X19" t="str">
        <f t="shared" si="2"/>
        <v/>
      </c>
      <c r="Y19" s="41">
        <f t="shared" si="6"/>
        <v>164293.12782217163</v>
      </c>
      <c r="Z19" s="42">
        <f t="shared" si="7"/>
        <v>0</v>
      </c>
      <c r="AA19" t="str">
        <f t="shared" si="3"/>
        <v/>
      </c>
      <c r="AB19" t="str">
        <f t="shared" si="4"/>
        <v/>
      </c>
    </row>
    <row r="20" spans="2:28" x14ac:dyDescent="0.2">
      <c r="B20" s="35">
        <v>12</v>
      </c>
      <c r="C20" s="100" t="str">
        <f t="shared" si="0"/>
        <v/>
      </c>
      <c r="D20" s="100"/>
      <c r="E20" s="35"/>
      <c r="F20" s="8"/>
      <c r="G20" s="35"/>
      <c r="H20" s="101"/>
      <c r="I20" s="101"/>
      <c r="J20" s="57"/>
      <c r="K20" s="44"/>
      <c r="L20" s="102" t="str">
        <f t="shared" si="9"/>
        <v/>
      </c>
      <c r="M20" s="103"/>
      <c r="N20" s="6" t="str">
        <f>IF(K20="","",(L20/K20)/LOOKUP(RIGHT($D$2,3),定数!$A$6:$A$13,定数!$B$6:$B$13))</f>
        <v/>
      </c>
      <c r="O20" s="35"/>
      <c r="P20" s="8"/>
      <c r="Q20" s="101"/>
      <c r="R20" s="101"/>
      <c r="S20" s="104" t="str">
        <f>IF(Q20="","",U20*N20*LOOKUP(RIGHT($D$2,3),定数!$A$6:$A$13,定数!$B$6:$B$13))</f>
        <v/>
      </c>
      <c r="T20" s="104"/>
      <c r="U20" s="105" t="str">
        <f t="shared" si="5"/>
        <v/>
      </c>
      <c r="V20" s="105"/>
      <c r="W20" s="22" t="str">
        <f t="shared" si="1"/>
        <v/>
      </c>
      <c r="X20" t="str">
        <f t="shared" si="2"/>
        <v/>
      </c>
      <c r="Y20" s="41" t="str">
        <f t="shared" si="6"/>
        <v/>
      </c>
      <c r="Z20" s="42" t="str">
        <f t="shared" si="7"/>
        <v/>
      </c>
      <c r="AA20" t="str">
        <f t="shared" si="3"/>
        <v/>
      </c>
      <c r="AB20" t="str">
        <f t="shared" si="4"/>
        <v/>
      </c>
    </row>
    <row r="21" spans="2:28" x14ac:dyDescent="0.2">
      <c r="B21" s="35">
        <v>13</v>
      </c>
      <c r="C21" s="100" t="str">
        <f t="shared" si="0"/>
        <v/>
      </c>
      <c r="D21" s="100"/>
      <c r="E21" s="35"/>
      <c r="F21" s="8"/>
      <c r="G21" s="35"/>
      <c r="H21" s="101"/>
      <c r="I21" s="101"/>
      <c r="J21" s="57"/>
      <c r="K21" s="44"/>
      <c r="L21" s="102" t="str">
        <f t="shared" si="9"/>
        <v/>
      </c>
      <c r="M21" s="103"/>
      <c r="N21" s="6" t="str">
        <f>IF(K21="","",(L21/K21)/LOOKUP(RIGHT($D$2,3),定数!$A$6:$A$13,定数!$B$6:$B$13))</f>
        <v/>
      </c>
      <c r="O21" s="35"/>
      <c r="P21" s="8"/>
      <c r="Q21" s="101"/>
      <c r="R21" s="101"/>
      <c r="S21" s="104" t="str">
        <f>IF(Q21="","",U21*N21*LOOKUP(RIGHT($D$2,3),定数!$A$6:$A$13,定数!$B$6:$B$13))</f>
        <v/>
      </c>
      <c r="T21" s="104"/>
      <c r="U21" s="105" t="str">
        <f t="shared" si="5"/>
        <v/>
      </c>
      <c r="V21" s="105"/>
      <c r="W21" s="22" t="str">
        <f t="shared" si="1"/>
        <v/>
      </c>
      <c r="X21" t="str">
        <f t="shared" si="2"/>
        <v/>
      </c>
      <c r="Y21" s="41" t="str">
        <f t="shared" si="6"/>
        <v/>
      </c>
      <c r="Z21" s="42" t="str">
        <f t="shared" si="7"/>
        <v/>
      </c>
      <c r="AA21" t="str">
        <f t="shared" si="3"/>
        <v/>
      </c>
      <c r="AB21" t="str">
        <f t="shared" si="4"/>
        <v/>
      </c>
    </row>
    <row r="22" spans="2:28" x14ac:dyDescent="0.2">
      <c r="B22" s="35">
        <v>14</v>
      </c>
      <c r="C22" s="100" t="str">
        <f t="shared" si="0"/>
        <v/>
      </c>
      <c r="D22" s="100"/>
      <c r="E22" s="35"/>
      <c r="F22" s="8"/>
      <c r="G22" s="35"/>
      <c r="H22" s="101"/>
      <c r="I22" s="101"/>
      <c r="J22" s="57"/>
      <c r="K22" s="44"/>
      <c r="L22" s="102" t="str">
        <f t="shared" si="9"/>
        <v/>
      </c>
      <c r="M22" s="103"/>
      <c r="N22" s="6" t="str">
        <f>IF(K22="","",(L22/K22)/LOOKUP(RIGHT($D$2,3),定数!$A$6:$A$13,定数!$B$6:$B$13))</f>
        <v/>
      </c>
      <c r="O22" s="35"/>
      <c r="P22" s="8"/>
      <c r="Q22" s="101"/>
      <c r="R22" s="101"/>
      <c r="S22" s="104" t="str">
        <f>IF(Q22="","",U22*N22*LOOKUP(RIGHT($D$2,3),定数!$A$6:$A$13,定数!$B$6:$B$13))</f>
        <v/>
      </c>
      <c r="T22" s="104"/>
      <c r="U22" s="105" t="str">
        <f t="shared" si="5"/>
        <v/>
      </c>
      <c r="V22" s="105"/>
      <c r="W22" s="22" t="str">
        <f t="shared" si="1"/>
        <v/>
      </c>
      <c r="X22" t="str">
        <f t="shared" si="2"/>
        <v/>
      </c>
      <c r="Y22" s="41" t="str">
        <f t="shared" si="6"/>
        <v/>
      </c>
      <c r="Z22" s="42" t="str">
        <f t="shared" si="7"/>
        <v/>
      </c>
      <c r="AA22" t="str">
        <f t="shared" si="3"/>
        <v/>
      </c>
      <c r="AB22" t="str">
        <f t="shared" si="4"/>
        <v/>
      </c>
    </row>
    <row r="23" spans="2:28" x14ac:dyDescent="0.2">
      <c r="B23" s="35">
        <v>15</v>
      </c>
      <c r="C23" s="100" t="str">
        <f t="shared" si="0"/>
        <v/>
      </c>
      <c r="D23" s="100"/>
      <c r="E23" s="35"/>
      <c r="F23" s="8"/>
      <c r="G23" s="35"/>
      <c r="H23" s="101"/>
      <c r="I23" s="101"/>
      <c r="J23" s="57"/>
      <c r="K23" s="44"/>
      <c r="L23" s="102" t="str">
        <f t="shared" si="9"/>
        <v/>
      </c>
      <c r="M23" s="103"/>
      <c r="N23" s="6" t="str">
        <f>IF(K23="","",(L23/K23)/LOOKUP(RIGHT($D$2,3),定数!$A$6:$A$13,定数!$B$6:$B$13))</f>
        <v/>
      </c>
      <c r="O23" s="35"/>
      <c r="P23" s="8"/>
      <c r="Q23" s="101"/>
      <c r="R23" s="101"/>
      <c r="S23" s="104" t="str">
        <f>IF(Q23="","",U23*N23*LOOKUP(RIGHT($D$2,3),定数!$A$6:$A$13,定数!$B$6:$B$13))</f>
        <v/>
      </c>
      <c r="T23" s="104"/>
      <c r="U23" s="105" t="str">
        <f t="shared" si="5"/>
        <v/>
      </c>
      <c r="V23" s="105"/>
      <c r="W23" t="str">
        <f t="shared" ref="W23:X74" si="10">IF(T23&lt;&gt;"",IF(T23&lt;0,1+W22,0),"")</f>
        <v/>
      </c>
      <c r="X23" t="str">
        <f t="shared" si="2"/>
        <v/>
      </c>
      <c r="Y23" s="41" t="str">
        <f t="shared" si="6"/>
        <v/>
      </c>
      <c r="Z23" s="42" t="str">
        <f t="shared" si="7"/>
        <v/>
      </c>
      <c r="AA23" t="str">
        <f t="shared" si="3"/>
        <v/>
      </c>
      <c r="AB23" t="str">
        <f t="shared" si="4"/>
        <v/>
      </c>
    </row>
    <row r="24" spans="2:28" x14ac:dyDescent="0.2">
      <c r="B24" s="35">
        <v>16</v>
      </c>
      <c r="C24" s="100" t="str">
        <f t="shared" si="0"/>
        <v/>
      </c>
      <c r="D24" s="100"/>
      <c r="E24" s="35"/>
      <c r="F24" s="8"/>
      <c r="G24" s="35"/>
      <c r="H24" s="101"/>
      <c r="I24" s="101"/>
      <c r="J24" s="57"/>
      <c r="K24" s="44"/>
      <c r="L24" s="102" t="str">
        <f t="shared" si="9"/>
        <v/>
      </c>
      <c r="M24" s="103"/>
      <c r="N24" s="6" t="str">
        <f>IF(K24="","",(L24/K24)/LOOKUP(RIGHT($D$2,3),定数!$A$6:$A$13,定数!$B$6:$B$13))</f>
        <v/>
      </c>
      <c r="O24" s="35"/>
      <c r="P24" s="8"/>
      <c r="Q24" s="101"/>
      <c r="R24" s="101"/>
      <c r="S24" s="104" t="str">
        <f>IF(Q24="","",U24*N24*LOOKUP(RIGHT($D$2,3),定数!$A$6:$A$13,定数!$B$6:$B$13))</f>
        <v/>
      </c>
      <c r="T24" s="104"/>
      <c r="U24" s="105" t="str">
        <f t="shared" si="5"/>
        <v/>
      </c>
      <c r="V24" s="105"/>
      <c r="W24" t="str">
        <f t="shared" si="10"/>
        <v/>
      </c>
      <c r="X24" t="str">
        <f t="shared" si="2"/>
        <v/>
      </c>
      <c r="Y24" s="41" t="str">
        <f t="shared" si="6"/>
        <v/>
      </c>
      <c r="Z24" s="42" t="str">
        <f t="shared" si="7"/>
        <v/>
      </c>
      <c r="AA24" t="str">
        <f t="shared" si="3"/>
        <v/>
      </c>
      <c r="AB24" t="str">
        <f t="shared" si="4"/>
        <v/>
      </c>
    </row>
    <row r="25" spans="2:28" x14ac:dyDescent="0.2">
      <c r="B25" s="35">
        <v>17</v>
      </c>
      <c r="C25" s="100" t="str">
        <f t="shared" si="0"/>
        <v/>
      </c>
      <c r="D25" s="100"/>
      <c r="E25" s="35"/>
      <c r="F25" s="8"/>
      <c r="G25" s="35"/>
      <c r="H25" s="101"/>
      <c r="I25" s="101"/>
      <c r="J25" s="57"/>
      <c r="K25" s="44"/>
      <c r="L25" s="102" t="str">
        <f t="shared" si="9"/>
        <v/>
      </c>
      <c r="M25" s="103"/>
      <c r="N25" s="6" t="str">
        <f>IF(K25="","",(L25/K25)/LOOKUP(RIGHT($D$2,3),定数!$A$6:$A$13,定数!$B$6:$B$13))</f>
        <v/>
      </c>
      <c r="O25" s="35"/>
      <c r="P25" s="8"/>
      <c r="Q25" s="101"/>
      <c r="R25" s="101"/>
      <c r="S25" s="104" t="str">
        <f>IF(Q25="","",U25*N25*LOOKUP(RIGHT($D$2,3),定数!$A$6:$A$13,定数!$B$6:$B$13))</f>
        <v/>
      </c>
      <c r="T25" s="104"/>
      <c r="U25" s="105" t="str">
        <f t="shared" si="5"/>
        <v/>
      </c>
      <c r="V25" s="105"/>
      <c r="W25" t="str">
        <f t="shared" si="10"/>
        <v/>
      </c>
      <c r="X25" t="str">
        <f t="shared" si="2"/>
        <v/>
      </c>
      <c r="Y25" s="41" t="str">
        <f t="shared" si="6"/>
        <v/>
      </c>
      <c r="Z25" s="42" t="str">
        <f t="shared" si="7"/>
        <v/>
      </c>
      <c r="AA25" t="str">
        <f t="shared" si="3"/>
        <v/>
      </c>
      <c r="AB25" t="str">
        <f t="shared" si="4"/>
        <v/>
      </c>
    </row>
    <row r="26" spans="2:28" x14ac:dyDescent="0.2">
      <c r="B26" s="35">
        <v>18</v>
      </c>
      <c r="C26" s="100" t="str">
        <f t="shared" si="0"/>
        <v/>
      </c>
      <c r="D26" s="100"/>
      <c r="E26" s="35"/>
      <c r="F26" s="8"/>
      <c r="G26" s="35"/>
      <c r="H26" s="101"/>
      <c r="I26" s="101"/>
      <c r="J26" s="57"/>
      <c r="K26" s="44"/>
      <c r="L26" s="102" t="str">
        <f t="shared" si="9"/>
        <v/>
      </c>
      <c r="M26" s="103"/>
      <c r="N26" s="6" t="str">
        <f>IF(K26="","",(L26/K26)/LOOKUP(RIGHT($D$2,3),定数!$A$6:$A$13,定数!$B$6:$B$13))</f>
        <v/>
      </c>
      <c r="O26" s="35"/>
      <c r="P26" s="8"/>
      <c r="Q26" s="101"/>
      <c r="R26" s="101"/>
      <c r="S26" s="104" t="str">
        <f>IF(Q26="","",U26*N26*LOOKUP(RIGHT($D$2,3),定数!$A$6:$A$13,定数!$B$6:$B$13))</f>
        <v/>
      </c>
      <c r="T26" s="104"/>
      <c r="U26" s="105" t="str">
        <f t="shared" si="5"/>
        <v/>
      </c>
      <c r="V26" s="105"/>
      <c r="W26" t="str">
        <f t="shared" si="10"/>
        <v/>
      </c>
      <c r="X26" t="str">
        <f t="shared" si="2"/>
        <v/>
      </c>
      <c r="Y26" s="41" t="str">
        <f t="shared" si="6"/>
        <v/>
      </c>
      <c r="Z26" s="42" t="str">
        <f t="shared" si="7"/>
        <v/>
      </c>
      <c r="AA26" t="str">
        <f t="shared" si="3"/>
        <v/>
      </c>
      <c r="AB26" t="str">
        <f t="shared" si="4"/>
        <v/>
      </c>
    </row>
    <row r="27" spans="2:28" x14ac:dyDescent="0.2">
      <c r="B27" s="35">
        <v>19</v>
      </c>
      <c r="C27" s="100" t="str">
        <f t="shared" si="0"/>
        <v/>
      </c>
      <c r="D27" s="100"/>
      <c r="E27" s="35"/>
      <c r="F27" s="8"/>
      <c r="G27" s="35"/>
      <c r="H27" s="101"/>
      <c r="I27" s="101"/>
      <c r="J27" s="57"/>
      <c r="K27" s="44"/>
      <c r="L27" s="102" t="str">
        <f t="shared" si="9"/>
        <v/>
      </c>
      <c r="M27" s="103"/>
      <c r="N27" s="6" t="str">
        <f>IF(K27="","",(L27/K27)/LOOKUP(RIGHT($D$2,3),定数!$A$6:$A$13,定数!$B$6:$B$13))</f>
        <v/>
      </c>
      <c r="O27" s="35"/>
      <c r="P27" s="8"/>
      <c r="Q27" s="101"/>
      <c r="R27" s="101"/>
      <c r="S27" s="104" t="str">
        <f>IF(Q27="","",U27*N27*LOOKUP(RIGHT($D$2,3),定数!$A$6:$A$13,定数!$B$6:$B$13))</f>
        <v/>
      </c>
      <c r="T27" s="104"/>
      <c r="U27" s="105" t="str">
        <f t="shared" si="5"/>
        <v/>
      </c>
      <c r="V27" s="105"/>
      <c r="W27" t="str">
        <f t="shared" si="10"/>
        <v/>
      </c>
      <c r="X27" t="str">
        <f t="shared" si="2"/>
        <v/>
      </c>
      <c r="Y27" s="41" t="str">
        <f t="shared" si="6"/>
        <v/>
      </c>
      <c r="Z27" s="42" t="str">
        <f t="shared" si="7"/>
        <v/>
      </c>
      <c r="AA27" t="str">
        <f t="shared" si="3"/>
        <v/>
      </c>
      <c r="AB27" t="str">
        <f t="shared" si="4"/>
        <v/>
      </c>
    </row>
    <row r="28" spans="2:28" x14ac:dyDescent="0.2">
      <c r="B28" s="35">
        <v>20</v>
      </c>
      <c r="C28" s="100" t="str">
        <f t="shared" si="0"/>
        <v/>
      </c>
      <c r="D28" s="100"/>
      <c r="E28" s="35"/>
      <c r="F28" s="8"/>
      <c r="G28" s="35"/>
      <c r="H28" s="101"/>
      <c r="I28" s="101"/>
      <c r="J28" s="57"/>
      <c r="K28" s="44"/>
      <c r="L28" s="102" t="str">
        <f t="shared" si="9"/>
        <v/>
      </c>
      <c r="M28" s="103"/>
      <c r="N28" s="6" t="str">
        <f>IF(K28="","",(L28/K28)/LOOKUP(RIGHT($D$2,3),定数!$A$6:$A$13,定数!$B$6:$B$13))</f>
        <v/>
      </c>
      <c r="O28" s="35"/>
      <c r="P28" s="8"/>
      <c r="Q28" s="101"/>
      <c r="R28" s="101"/>
      <c r="S28" s="104" t="str">
        <f>IF(Q28="","",U28*N28*LOOKUP(RIGHT($D$2,3),定数!$A$6:$A$13,定数!$B$6:$B$13))</f>
        <v/>
      </c>
      <c r="T28" s="104"/>
      <c r="U28" s="105" t="str">
        <f t="shared" si="5"/>
        <v/>
      </c>
      <c r="V28" s="105"/>
      <c r="W28" t="str">
        <f t="shared" si="10"/>
        <v/>
      </c>
      <c r="X28" t="str">
        <f t="shared" si="2"/>
        <v/>
      </c>
      <c r="Y28" s="41" t="str">
        <f t="shared" si="6"/>
        <v/>
      </c>
      <c r="Z28" s="42" t="str">
        <f t="shared" si="7"/>
        <v/>
      </c>
      <c r="AA28" t="str">
        <f t="shared" si="3"/>
        <v/>
      </c>
      <c r="AB28" t="str">
        <f t="shared" si="4"/>
        <v/>
      </c>
    </row>
    <row r="29" spans="2:28" x14ac:dyDescent="0.2">
      <c r="B29" s="35">
        <v>21</v>
      </c>
      <c r="C29" s="100" t="str">
        <f t="shared" si="0"/>
        <v/>
      </c>
      <c r="D29" s="100"/>
      <c r="E29" s="35"/>
      <c r="F29" s="8"/>
      <c r="G29" s="35"/>
      <c r="H29" s="101"/>
      <c r="I29" s="101"/>
      <c r="J29" s="57"/>
      <c r="K29" s="44"/>
      <c r="L29" s="102" t="str">
        <f t="shared" si="9"/>
        <v/>
      </c>
      <c r="M29" s="103"/>
      <c r="N29" s="6" t="str">
        <f>IF(K29="","",(L29/K29)/LOOKUP(RIGHT($D$2,3),定数!$A$6:$A$13,定数!$B$6:$B$13))</f>
        <v/>
      </c>
      <c r="O29" s="35"/>
      <c r="P29" s="8"/>
      <c r="Q29" s="101"/>
      <c r="R29" s="101"/>
      <c r="S29" s="104" t="str">
        <f>IF(Q29="","",U29*N29*LOOKUP(RIGHT($D$2,3),定数!$A$6:$A$13,定数!$B$6:$B$13))</f>
        <v/>
      </c>
      <c r="T29" s="104"/>
      <c r="U29" s="105" t="str">
        <f t="shared" si="5"/>
        <v/>
      </c>
      <c r="V29" s="105"/>
      <c r="W29" t="str">
        <f t="shared" si="10"/>
        <v/>
      </c>
      <c r="X29" t="str">
        <f t="shared" si="2"/>
        <v/>
      </c>
      <c r="Y29" s="41" t="str">
        <f t="shared" si="6"/>
        <v/>
      </c>
      <c r="Z29" s="42" t="str">
        <f t="shared" si="7"/>
        <v/>
      </c>
      <c r="AA29" t="str">
        <f t="shared" si="3"/>
        <v/>
      </c>
      <c r="AB29" t="str">
        <f t="shared" si="4"/>
        <v/>
      </c>
    </row>
    <row r="30" spans="2:28" x14ac:dyDescent="0.2">
      <c r="B30" s="35">
        <v>22</v>
      </c>
      <c r="C30" s="100" t="str">
        <f t="shared" si="0"/>
        <v/>
      </c>
      <c r="D30" s="100"/>
      <c r="E30" s="35"/>
      <c r="F30" s="8"/>
      <c r="G30" s="35"/>
      <c r="H30" s="101"/>
      <c r="I30" s="101"/>
      <c r="J30" s="57"/>
      <c r="K30" s="44"/>
      <c r="L30" s="102" t="str">
        <f t="shared" si="9"/>
        <v/>
      </c>
      <c r="M30" s="103"/>
      <c r="N30" s="6" t="str">
        <f>IF(K30="","",(L30/K30)/LOOKUP(RIGHT($D$2,3),定数!$A$6:$A$13,定数!$B$6:$B$13))</f>
        <v/>
      </c>
      <c r="O30" s="35"/>
      <c r="P30" s="8"/>
      <c r="Q30" s="101"/>
      <c r="R30" s="101"/>
      <c r="S30" s="104" t="str">
        <f>IF(Q30="","",U30*N30*LOOKUP(RIGHT($D$2,3),定数!$A$6:$A$13,定数!$B$6:$B$13))</f>
        <v/>
      </c>
      <c r="T30" s="104"/>
      <c r="U30" s="105" t="str">
        <f t="shared" si="5"/>
        <v/>
      </c>
      <c r="V30" s="105"/>
      <c r="W30" t="str">
        <f t="shared" si="10"/>
        <v/>
      </c>
      <c r="X30" t="str">
        <f t="shared" si="2"/>
        <v/>
      </c>
      <c r="Y30" s="41" t="str">
        <f t="shared" si="6"/>
        <v/>
      </c>
      <c r="Z30" s="42" t="str">
        <f t="shared" si="7"/>
        <v/>
      </c>
      <c r="AA30" t="str">
        <f t="shared" si="3"/>
        <v/>
      </c>
      <c r="AB30" t="str">
        <f t="shared" si="4"/>
        <v/>
      </c>
    </row>
    <row r="31" spans="2:28" x14ac:dyDescent="0.2">
      <c r="B31" s="35">
        <v>23</v>
      </c>
      <c r="C31" s="100" t="str">
        <f t="shared" si="0"/>
        <v/>
      </c>
      <c r="D31" s="100"/>
      <c r="E31" s="35"/>
      <c r="F31" s="8"/>
      <c r="G31" s="35"/>
      <c r="H31" s="101"/>
      <c r="I31" s="101"/>
      <c r="J31" s="57"/>
      <c r="K31" s="44"/>
      <c r="L31" s="102" t="str">
        <f t="shared" si="9"/>
        <v/>
      </c>
      <c r="M31" s="103"/>
      <c r="N31" s="6" t="str">
        <f>IF(K31="","",(L31/K31)/LOOKUP(RIGHT($D$2,3),定数!$A$6:$A$13,定数!$B$6:$B$13))</f>
        <v/>
      </c>
      <c r="O31" s="35"/>
      <c r="P31" s="8"/>
      <c r="Q31" s="101"/>
      <c r="R31" s="101"/>
      <c r="S31" s="104" t="str">
        <f>IF(Q31="","",U31*N31*LOOKUP(RIGHT($D$2,3),定数!$A$6:$A$13,定数!$B$6:$B$13))</f>
        <v/>
      </c>
      <c r="T31" s="104"/>
      <c r="U31" s="105" t="str">
        <f t="shared" si="5"/>
        <v/>
      </c>
      <c r="V31" s="105"/>
      <c r="W31" t="str">
        <f t="shared" si="10"/>
        <v/>
      </c>
      <c r="X31" t="str">
        <f t="shared" si="2"/>
        <v/>
      </c>
      <c r="Y31" s="41" t="str">
        <f t="shared" si="6"/>
        <v/>
      </c>
      <c r="Z31" s="42" t="str">
        <f t="shared" si="7"/>
        <v/>
      </c>
      <c r="AA31" t="str">
        <f t="shared" si="3"/>
        <v/>
      </c>
      <c r="AB31" t="str">
        <f t="shared" si="4"/>
        <v/>
      </c>
    </row>
    <row r="32" spans="2:28" x14ac:dyDescent="0.2">
      <c r="B32" s="35">
        <v>24</v>
      </c>
      <c r="C32" s="100" t="str">
        <f t="shared" si="0"/>
        <v/>
      </c>
      <c r="D32" s="100"/>
      <c r="E32" s="35"/>
      <c r="F32" s="8"/>
      <c r="G32" s="35"/>
      <c r="H32" s="101"/>
      <c r="I32" s="101"/>
      <c r="J32" s="57"/>
      <c r="K32" s="35"/>
      <c r="L32" s="102" t="str">
        <f t="shared" si="9"/>
        <v/>
      </c>
      <c r="M32" s="103"/>
      <c r="N32" s="6" t="str">
        <f>IF(K32="","",(L32/K32)/LOOKUP(RIGHT($D$2,3),定数!$A$6:$A$13,定数!$B$6:$B$13))</f>
        <v/>
      </c>
      <c r="O32" s="35"/>
      <c r="P32" s="8"/>
      <c r="Q32" s="101"/>
      <c r="R32" s="101"/>
      <c r="S32" s="104" t="str">
        <f>IF(Q32="","",U32*N32*LOOKUP(RIGHT($D$2,3),定数!$A$6:$A$13,定数!$B$6:$B$13))</f>
        <v/>
      </c>
      <c r="T32" s="104"/>
      <c r="U32" s="105" t="str">
        <f t="shared" si="5"/>
        <v/>
      </c>
      <c r="V32" s="105"/>
      <c r="W32" t="str">
        <f t="shared" si="10"/>
        <v/>
      </c>
      <c r="X32" t="str">
        <f t="shared" si="2"/>
        <v/>
      </c>
      <c r="Y32" s="41" t="str">
        <f t="shared" si="6"/>
        <v/>
      </c>
      <c r="Z32" s="42" t="str">
        <f t="shared" si="7"/>
        <v/>
      </c>
      <c r="AA32" t="str">
        <f t="shared" si="3"/>
        <v/>
      </c>
      <c r="AB32" t="str">
        <f t="shared" si="4"/>
        <v/>
      </c>
    </row>
    <row r="33" spans="2:28" x14ac:dyDescent="0.2">
      <c r="B33" s="35">
        <v>25</v>
      </c>
      <c r="C33" s="100" t="str">
        <f t="shared" si="0"/>
        <v/>
      </c>
      <c r="D33" s="100"/>
      <c r="E33" s="35"/>
      <c r="F33" s="8"/>
      <c r="G33" s="35"/>
      <c r="H33" s="101"/>
      <c r="I33" s="101"/>
      <c r="J33" s="57"/>
      <c r="K33" s="35"/>
      <c r="L33" s="102" t="str">
        <f t="shared" si="9"/>
        <v/>
      </c>
      <c r="M33" s="103"/>
      <c r="N33" s="6" t="str">
        <f>IF(K33="","",(L33/K33)/LOOKUP(RIGHT($D$2,3),定数!$A$6:$A$13,定数!$B$6:$B$13))</f>
        <v/>
      </c>
      <c r="O33" s="35"/>
      <c r="P33" s="8"/>
      <c r="Q33" s="101"/>
      <c r="R33" s="101"/>
      <c r="S33" s="104" t="str">
        <f>IF(Q33="","",U33*N33*LOOKUP(RIGHT($D$2,3),定数!$A$6:$A$13,定数!$B$6:$B$13))</f>
        <v/>
      </c>
      <c r="T33" s="104"/>
      <c r="U33" s="105" t="str">
        <f t="shared" si="5"/>
        <v/>
      </c>
      <c r="V33" s="105"/>
      <c r="W33" t="str">
        <f t="shared" si="10"/>
        <v/>
      </c>
      <c r="X33" t="str">
        <f t="shared" si="2"/>
        <v/>
      </c>
      <c r="Y33" s="41" t="str">
        <f t="shared" si="6"/>
        <v/>
      </c>
      <c r="Z33" s="42" t="str">
        <f t="shared" si="7"/>
        <v/>
      </c>
      <c r="AA33" t="str">
        <f t="shared" si="3"/>
        <v/>
      </c>
      <c r="AB33" t="str">
        <f t="shared" si="4"/>
        <v/>
      </c>
    </row>
    <row r="34" spans="2:28" x14ac:dyDescent="0.2">
      <c r="B34" s="35">
        <v>26</v>
      </c>
      <c r="C34" s="100" t="str">
        <f t="shared" si="0"/>
        <v/>
      </c>
      <c r="D34" s="100"/>
      <c r="E34" s="35"/>
      <c r="F34" s="8"/>
      <c r="G34" s="35"/>
      <c r="H34" s="101"/>
      <c r="I34" s="101"/>
      <c r="J34" s="57"/>
      <c r="K34" s="35"/>
      <c r="L34" s="102" t="str">
        <f t="shared" si="9"/>
        <v/>
      </c>
      <c r="M34" s="103"/>
      <c r="N34" s="6" t="str">
        <f>IF(K34="","",(L34/K34)/LOOKUP(RIGHT($D$2,3),定数!$A$6:$A$13,定数!$B$6:$B$13))</f>
        <v/>
      </c>
      <c r="O34" s="35"/>
      <c r="P34" s="8"/>
      <c r="Q34" s="101"/>
      <c r="R34" s="101"/>
      <c r="S34" s="104" t="str">
        <f>IF(Q34="","",U34*N34*LOOKUP(RIGHT($D$2,3),定数!$A$6:$A$13,定数!$B$6:$B$13))</f>
        <v/>
      </c>
      <c r="T34" s="104"/>
      <c r="U34" s="105" t="str">
        <f t="shared" si="5"/>
        <v/>
      </c>
      <c r="V34" s="105"/>
      <c r="W34" t="str">
        <f t="shared" si="10"/>
        <v/>
      </c>
      <c r="X34" t="str">
        <f t="shared" si="2"/>
        <v/>
      </c>
      <c r="Y34" s="41" t="str">
        <f t="shared" si="6"/>
        <v/>
      </c>
      <c r="Z34" s="42" t="str">
        <f t="shared" si="7"/>
        <v/>
      </c>
      <c r="AA34" t="str">
        <f t="shared" si="3"/>
        <v/>
      </c>
      <c r="AB34" t="str">
        <f t="shared" si="4"/>
        <v/>
      </c>
    </row>
    <row r="35" spans="2:28" x14ac:dyDescent="0.2">
      <c r="B35" s="35">
        <v>27</v>
      </c>
      <c r="C35" s="100" t="str">
        <f t="shared" si="0"/>
        <v/>
      </c>
      <c r="D35" s="100"/>
      <c r="E35" s="35"/>
      <c r="F35" s="8"/>
      <c r="G35" s="35"/>
      <c r="H35" s="101"/>
      <c r="I35" s="101"/>
      <c r="J35" s="57"/>
      <c r="K35" s="35"/>
      <c r="L35" s="102" t="str">
        <f t="shared" si="9"/>
        <v/>
      </c>
      <c r="M35" s="103"/>
      <c r="N35" s="6" t="str">
        <f>IF(K35="","",(L35/K35)/LOOKUP(RIGHT($D$2,3),定数!$A$6:$A$13,定数!$B$6:$B$13))</f>
        <v/>
      </c>
      <c r="O35" s="35"/>
      <c r="P35" s="8"/>
      <c r="Q35" s="101"/>
      <c r="R35" s="101"/>
      <c r="S35" s="104" t="str">
        <f>IF(Q35="","",U35*N35*LOOKUP(RIGHT($D$2,3),定数!$A$6:$A$13,定数!$B$6:$B$13))</f>
        <v/>
      </c>
      <c r="T35" s="104"/>
      <c r="U35" s="105" t="str">
        <f t="shared" si="5"/>
        <v/>
      </c>
      <c r="V35" s="105"/>
      <c r="W35" t="str">
        <f t="shared" si="10"/>
        <v/>
      </c>
      <c r="X35" t="str">
        <f t="shared" si="2"/>
        <v/>
      </c>
      <c r="Y35" s="41" t="str">
        <f t="shared" si="6"/>
        <v/>
      </c>
      <c r="Z35" s="42" t="str">
        <f t="shared" si="7"/>
        <v/>
      </c>
      <c r="AA35" t="str">
        <f t="shared" si="3"/>
        <v/>
      </c>
      <c r="AB35" t="str">
        <f t="shared" si="4"/>
        <v/>
      </c>
    </row>
    <row r="36" spans="2:28" x14ac:dyDescent="0.2">
      <c r="B36" s="35">
        <v>28</v>
      </c>
      <c r="C36" s="100" t="str">
        <f t="shared" si="0"/>
        <v/>
      </c>
      <c r="D36" s="100"/>
      <c r="E36" s="35"/>
      <c r="F36" s="8"/>
      <c r="G36" s="35"/>
      <c r="H36" s="101"/>
      <c r="I36" s="101"/>
      <c r="J36" s="57"/>
      <c r="K36" s="35"/>
      <c r="L36" s="102" t="str">
        <f t="shared" si="9"/>
        <v/>
      </c>
      <c r="M36" s="103"/>
      <c r="N36" s="6" t="str">
        <f>IF(K36="","",(L36/K36)/LOOKUP(RIGHT($D$2,3),定数!$A$6:$A$13,定数!$B$6:$B$13))</f>
        <v/>
      </c>
      <c r="O36" s="35"/>
      <c r="P36" s="8"/>
      <c r="Q36" s="101"/>
      <c r="R36" s="101"/>
      <c r="S36" s="104" t="str">
        <f>IF(Q36="","",U36*N36*LOOKUP(RIGHT($D$2,3),定数!$A$6:$A$13,定数!$B$6:$B$13))</f>
        <v/>
      </c>
      <c r="T36" s="104"/>
      <c r="U36" s="105" t="str">
        <f t="shared" si="5"/>
        <v/>
      </c>
      <c r="V36" s="105"/>
      <c r="W36" t="str">
        <f t="shared" si="10"/>
        <v/>
      </c>
      <c r="X36" t="str">
        <f t="shared" si="2"/>
        <v/>
      </c>
      <c r="Y36" s="41" t="str">
        <f t="shared" si="6"/>
        <v/>
      </c>
      <c r="Z36" s="42" t="str">
        <f t="shared" si="7"/>
        <v/>
      </c>
      <c r="AA36" t="str">
        <f t="shared" si="3"/>
        <v/>
      </c>
      <c r="AB36" t="str">
        <f t="shared" si="4"/>
        <v/>
      </c>
    </row>
    <row r="37" spans="2:28" x14ac:dyDescent="0.2">
      <c r="B37" s="35">
        <v>29</v>
      </c>
      <c r="C37" s="100" t="str">
        <f t="shared" si="0"/>
        <v/>
      </c>
      <c r="D37" s="100"/>
      <c r="E37" s="35"/>
      <c r="F37" s="8"/>
      <c r="G37" s="35"/>
      <c r="H37" s="101"/>
      <c r="I37" s="101"/>
      <c r="J37" s="57"/>
      <c r="K37" s="35"/>
      <c r="L37" s="102" t="str">
        <f t="shared" si="9"/>
        <v/>
      </c>
      <c r="M37" s="103"/>
      <c r="N37" s="6" t="str">
        <f>IF(K37="","",(L37/K37)/LOOKUP(RIGHT($D$2,3),定数!$A$6:$A$13,定数!$B$6:$B$13))</f>
        <v/>
      </c>
      <c r="O37" s="35"/>
      <c r="P37" s="8"/>
      <c r="Q37" s="101"/>
      <c r="R37" s="101"/>
      <c r="S37" s="104" t="str">
        <f>IF(Q37="","",U37*N37*LOOKUP(RIGHT($D$2,3),定数!$A$6:$A$13,定数!$B$6:$B$13))</f>
        <v/>
      </c>
      <c r="T37" s="104"/>
      <c r="U37" s="105" t="str">
        <f t="shared" si="5"/>
        <v/>
      </c>
      <c r="V37" s="105"/>
      <c r="W37" t="str">
        <f t="shared" si="10"/>
        <v/>
      </c>
      <c r="X37" t="str">
        <f t="shared" si="2"/>
        <v/>
      </c>
      <c r="Y37" s="41" t="str">
        <f t="shared" si="6"/>
        <v/>
      </c>
      <c r="Z37" s="42" t="str">
        <f t="shared" si="7"/>
        <v/>
      </c>
      <c r="AA37" t="str">
        <f t="shared" si="3"/>
        <v/>
      </c>
      <c r="AB37" t="str">
        <f t="shared" si="4"/>
        <v/>
      </c>
    </row>
    <row r="38" spans="2:28" x14ac:dyDescent="0.2">
      <c r="B38" s="35">
        <v>30</v>
      </c>
      <c r="C38" s="100" t="str">
        <f t="shared" si="0"/>
        <v/>
      </c>
      <c r="D38" s="100"/>
      <c r="E38" s="35"/>
      <c r="F38" s="8"/>
      <c r="G38" s="35"/>
      <c r="H38" s="101"/>
      <c r="I38" s="101"/>
      <c r="J38" s="57"/>
      <c r="K38" s="35"/>
      <c r="L38" s="102" t="str">
        <f t="shared" si="9"/>
        <v/>
      </c>
      <c r="M38" s="103"/>
      <c r="N38" s="6" t="str">
        <f>IF(K38="","",(L38/K38)/LOOKUP(RIGHT($D$2,3),定数!$A$6:$A$13,定数!$B$6:$B$13))</f>
        <v/>
      </c>
      <c r="O38" s="35"/>
      <c r="P38" s="8"/>
      <c r="Q38" s="101"/>
      <c r="R38" s="101"/>
      <c r="S38" s="104" t="str">
        <f>IF(Q38="","",U38*N38*LOOKUP(RIGHT($D$2,3),定数!$A$6:$A$13,定数!$B$6:$B$13))</f>
        <v/>
      </c>
      <c r="T38" s="104"/>
      <c r="U38" s="105" t="str">
        <f t="shared" si="5"/>
        <v/>
      </c>
      <c r="V38" s="105"/>
      <c r="W38" t="str">
        <f t="shared" si="10"/>
        <v/>
      </c>
      <c r="X38" t="str">
        <f t="shared" si="2"/>
        <v/>
      </c>
      <c r="Y38" s="41" t="str">
        <f t="shared" si="6"/>
        <v/>
      </c>
      <c r="Z38" s="42" t="str">
        <f t="shared" si="7"/>
        <v/>
      </c>
      <c r="AA38" t="str">
        <f t="shared" si="3"/>
        <v/>
      </c>
      <c r="AB38" t="str">
        <f t="shared" si="4"/>
        <v/>
      </c>
    </row>
    <row r="39" spans="2:28" x14ac:dyDescent="0.2">
      <c r="B39" s="35">
        <v>31</v>
      </c>
      <c r="C39" s="100" t="str">
        <f t="shared" si="0"/>
        <v/>
      </c>
      <c r="D39" s="100"/>
      <c r="E39" s="35"/>
      <c r="F39" s="8"/>
      <c r="G39" s="35"/>
      <c r="H39" s="101"/>
      <c r="I39" s="101"/>
      <c r="J39" s="57"/>
      <c r="K39" s="35"/>
      <c r="L39" s="102" t="str">
        <f t="shared" si="9"/>
        <v/>
      </c>
      <c r="M39" s="103"/>
      <c r="N39" s="6" t="str">
        <f>IF(K39="","",(L39/K39)/LOOKUP(RIGHT($D$2,3),定数!$A$6:$A$13,定数!$B$6:$B$13))</f>
        <v/>
      </c>
      <c r="O39" s="35"/>
      <c r="P39" s="8"/>
      <c r="Q39" s="101"/>
      <c r="R39" s="101"/>
      <c r="S39" s="104" t="str">
        <f>IF(Q39="","",U39*N39*LOOKUP(RIGHT($D$2,3),定数!$A$6:$A$13,定数!$B$6:$B$13))</f>
        <v/>
      </c>
      <c r="T39" s="104"/>
      <c r="U39" s="105" t="str">
        <f t="shared" si="5"/>
        <v/>
      </c>
      <c r="V39" s="105"/>
      <c r="W39" t="str">
        <f t="shared" si="10"/>
        <v/>
      </c>
      <c r="X39" t="str">
        <f t="shared" si="2"/>
        <v/>
      </c>
      <c r="Y39" s="41" t="str">
        <f t="shared" si="6"/>
        <v/>
      </c>
      <c r="Z39" s="42" t="str">
        <f t="shared" si="7"/>
        <v/>
      </c>
      <c r="AA39" t="str">
        <f t="shared" si="3"/>
        <v/>
      </c>
      <c r="AB39" t="str">
        <f t="shared" si="4"/>
        <v/>
      </c>
    </row>
    <row r="40" spans="2:28" x14ac:dyDescent="0.2">
      <c r="B40" s="35">
        <v>32</v>
      </c>
      <c r="C40" s="100" t="str">
        <f t="shared" si="0"/>
        <v/>
      </c>
      <c r="D40" s="100"/>
      <c r="E40" s="35"/>
      <c r="F40" s="8"/>
      <c r="G40" s="35"/>
      <c r="H40" s="101"/>
      <c r="I40" s="101"/>
      <c r="J40" s="57"/>
      <c r="K40" s="35"/>
      <c r="L40" s="102" t="str">
        <f t="shared" si="9"/>
        <v/>
      </c>
      <c r="M40" s="103"/>
      <c r="N40" s="6" t="str">
        <f>IF(K40="","",(L40/K40)/LOOKUP(RIGHT($D$2,3),定数!$A$6:$A$13,定数!$B$6:$B$13))</f>
        <v/>
      </c>
      <c r="O40" s="35"/>
      <c r="P40" s="8"/>
      <c r="Q40" s="101"/>
      <c r="R40" s="101"/>
      <c r="S40" s="104" t="str">
        <f>IF(Q40="","",U40*N40*LOOKUP(RIGHT($D$2,3),定数!$A$6:$A$13,定数!$B$6:$B$13))</f>
        <v/>
      </c>
      <c r="T40" s="104"/>
      <c r="U40" s="105" t="str">
        <f t="shared" si="5"/>
        <v/>
      </c>
      <c r="V40" s="105"/>
      <c r="W40" t="str">
        <f t="shared" si="10"/>
        <v/>
      </c>
      <c r="X40" t="str">
        <f t="shared" si="2"/>
        <v/>
      </c>
      <c r="Y40" s="41" t="str">
        <f t="shared" si="6"/>
        <v/>
      </c>
      <c r="Z40" s="42" t="str">
        <f t="shared" si="7"/>
        <v/>
      </c>
      <c r="AA40" t="str">
        <f t="shared" si="3"/>
        <v/>
      </c>
      <c r="AB40" t="str">
        <f t="shared" si="4"/>
        <v/>
      </c>
    </row>
    <row r="41" spans="2:28" x14ac:dyDescent="0.2">
      <c r="B41" s="35">
        <v>33</v>
      </c>
      <c r="C41" s="100" t="str">
        <f t="shared" si="0"/>
        <v/>
      </c>
      <c r="D41" s="100"/>
      <c r="E41" s="35"/>
      <c r="F41" s="8"/>
      <c r="G41" s="35"/>
      <c r="H41" s="101"/>
      <c r="I41" s="101"/>
      <c r="J41" s="57"/>
      <c r="K41" s="35"/>
      <c r="L41" s="102" t="str">
        <f t="shared" si="9"/>
        <v/>
      </c>
      <c r="M41" s="103"/>
      <c r="N41" s="6" t="str">
        <f>IF(K41="","",(L41/K41)/LOOKUP(RIGHT($D$2,3),定数!$A$6:$A$13,定数!$B$6:$B$13))</f>
        <v/>
      </c>
      <c r="O41" s="35"/>
      <c r="P41" s="8"/>
      <c r="Q41" s="101"/>
      <c r="R41" s="101"/>
      <c r="S41" s="104" t="str">
        <f>IF(Q41="","",U41*N41*LOOKUP(RIGHT($D$2,3),定数!$A$6:$A$13,定数!$B$6:$B$13))</f>
        <v/>
      </c>
      <c r="T41" s="104"/>
      <c r="U41" s="105" t="str">
        <f t="shared" si="5"/>
        <v/>
      </c>
      <c r="V41" s="105"/>
      <c r="W41" t="str">
        <f t="shared" si="10"/>
        <v/>
      </c>
      <c r="X41" t="str">
        <f t="shared" si="2"/>
        <v/>
      </c>
      <c r="Y41" s="41" t="str">
        <f t="shared" si="6"/>
        <v/>
      </c>
      <c r="Z41" s="42" t="str">
        <f t="shared" si="7"/>
        <v/>
      </c>
      <c r="AA41" t="str">
        <f t="shared" si="3"/>
        <v/>
      </c>
      <c r="AB41" t="str">
        <f t="shared" si="4"/>
        <v/>
      </c>
    </row>
    <row r="42" spans="2:28" x14ac:dyDescent="0.2">
      <c r="B42" s="35">
        <v>34</v>
      </c>
      <c r="C42" s="100" t="str">
        <f t="shared" si="0"/>
        <v/>
      </c>
      <c r="D42" s="100"/>
      <c r="E42" s="35"/>
      <c r="F42" s="8"/>
      <c r="G42" s="35"/>
      <c r="H42" s="101"/>
      <c r="I42" s="101"/>
      <c r="J42" s="57"/>
      <c r="K42" s="35"/>
      <c r="L42" s="102" t="str">
        <f t="shared" si="9"/>
        <v/>
      </c>
      <c r="M42" s="103"/>
      <c r="N42" s="6" t="str">
        <f>IF(K42="","",(L42/K42)/LOOKUP(RIGHT($D$2,3),定数!$A$6:$A$13,定数!$B$6:$B$13))</f>
        <v/>
      </c>
      <c r="O42" s="35"/>
      <c r="P42" s="8"/>
      <c r="Q42" s="101"/>
      <c r="R42" s="101"/>
      <c r="S42" s="104" t="str">
        <f>IF(Q42="","",U42*N42*LOOKUP(RIGHT($D$2,3),定数!$A$6:$A$13,定数!$B$6:$B$13))</f>
        <v/>
      </c>
      <c r="T42" s="104"/>
      <c r="U42" s="105" t="str">
        <f t="shared" si="5"/>
        <v/>
      </c>
      <c r="V42" s="105"/>
      <c r="W42" t="str">
        <f t="shared" si="10"/>
        <v/>
      </c>
      <c r="X42" t="str">
        <f t="shared" si="2"/>
        <v/>
      </c>
      <c r="Y42" s="41" t="str">
        <f t="shared" si="6"/>
        <v/>
      </c>
      <c r="Z42" s="42" t="str">
        <f t="shared" si="7"/>
        <v/>
      </c>
      <c r="AA42" t="str">
        <f t="shared" si="3"/>
        <v/>
      </c>
      <c r="AB42" t="str">
        <f t="shared" si="4"/>
        <v/>
      </c>
    </row>
    <row r="43" spans="2:28" x14ac:dyDescent="0.2">
      <c r="B43" s="35">
        <v>35</v>
      </c>
      <c r="C43" s="100" t="str">
        <f t="shared" si="0"/>
        <v/>
      </c>
      <c r="D43" s="100"/>
      <c r="E43" s="35"/>
      <c r="F43" s="8"/>
      <c r="G43" s="35"/>
      <c r="H43" s="101"/>
      <c r="I43" s="101"/>
      <c r="J43" s="57"/>
      <c r="K43" s="35"/>
      <c r="L43" s="102" t="str">
        <f t="shared" si="9"/>
        <v/>
      </c>
      <c r="M43" s="103"/>
      <c r="N43" s="6" t="str">
        <f>IF(K43="","",(L43/K43)/LOOKUP(RIGHT($D$2,3),定数!$A$6:$A$13,定数!$B$6:$B$13))</f>
        <v/>
      </c>
      <c r="O43" s="35"/>
      <c r="P43" s="8"/>
      <c r="Q43" s="101"/>
      <c r="R43" s="101"/>
      <c r="S43" s="104" t="str">
        <f>IF(Q43="","",U43*N43*LOOKUP(RIGHT($D$2,3),定数!$A$6:$A$13,定数!$B$6:$B$13))</f>
        <v/>
      </c>
      <c r="T43" s="104"/>
      <c r="U43" s="105" t="str">
        <f t="shared" si="5"/>
        <v/>
      </c>
      <c r="V43" s="105"/>
      <c r="W43" t="str">
        <f t="shared" si="10"/>
        <v/>
      </c>
      <c r="X43" t="str">
        <f t="shared" si="2"/>
        <v/>
      </c>
      <c r="Y43" s="41" t="str">
        <f t="shared" si="6"/>
        <v/>
      </c>
      <c r="Z43" s="42" t="str">
        <f t="shared" si="7"/>
        <v/>
      </c>
      <c r="AA43" t="str">
        <f t="shared" si="3"/>
        <v/>
      </c>
      <c r="AB43" t="str">
        <f t="shared" si="4"/>
        <v/>
      </c>
    </row>
    <row r="44" spans="2:28" x14ac:dyDescent="0.2">
      <c r="B44" s="35">
        <v>36</v>
      </c>
      <c r="C44" s="100" t="str">
        <f t="shared" si="0"/>
        <v/>
      </c>
      <c r="D44" s="100"/>
      <c r="E44" s="35"/>
      <c r="F44" s="8"/>
      <c r="G44" s="35"/>
      <c r="H44" s="101"/>
      <c r="I44" s="101"/>
      <c r="J44" s="57"/>
      <c r="K44" s="35"/>
      <c r="L44" s="102" t="str">
        <f t="shared" si="9"/>
        <v/>
      </c>
      <c r="M44" s="103"/>
      <c r="N44" s="6" t="str">
        <f>IF(K44="","",(L44/K44)/LOOKUP(RIGHT($D$2,3),定数!$A$6:$A$13,定数!$B$6:$B$13))</f>
        <v/>
      </c>
      <c r="O44" s="35"/>
      <c r="P44" s="8"/>
      <c r="Q44" s="101"/>
      <c r="R44" s="101"/>
      <c r="S44" s="104" t="str">
        <f>IF(Q44="","",U44*N44*LOOKUP(RIGHT($D$2,3),定数!$A$6:$A$13,定数!$B$6:$B$13))</f>
        <v/>
      </c>
      <c r="T44" s="104"/>
      <c r="U44" s="105" t="str">
        <f t="shared" si="5"/>
        <v/>
      </c>
      <c r="V44" s="105"/>
      <c r="W44" t="str">
        <f t="shared" si="10"/>
        <v/>
      </c>
      <c r="X44" t="str">
        <f t="shared" si="2"/>
        <v/>
      </c>
      <c r="Y44" s="41" t="str">
        <f t="shared" si="6"/>
        <v/>
      </c>
      <c r="Z44" s="42" t="str">
        <f t="shared" si="7"/>
        <v/>
      </c>
      <c r="AA44" t="str">
        <f t="shared" si="3"/>
        <v/>
      </c>
      <c r="AB44" t="str">
        <f t="shared" si="4"/>
        <v/>
      </c>
    </row>
    <row r="45" spans="2:28" x14ac:dyDescent="0.2">
      <c r="B45" s="35">
        <v>37</v>
      </c>
      <c r="C45" s="100" t="str">
        <f t="shared" si="0"/>
        <v/>
      </c>
      <c r="D45" s="100"/>
      <c r="E45" s="35"/>
      <c r="F45" s="8"/>
      <c r="G45" s="35"/>
      <c r="H45" s="101"/>
      <c r="I45" s="101"/>
      <c r="J45" s="57"/>
      <c r="K45" s="35"/>
      <c r="L45" s="102" t="str">
        <f t="shared" si="9"/>
        <v/>
      </c>
      <c r="M45" s="103"/>
      <c r="N45" s="6" t="str">
        <f>IF(K45="","",(L45/K45)/LOOKUP(RIGHT($D$2,3),定数!$A$6:$A$13,定数!$B$6:$B$13))</f>
        <v/>
      </c>
      <c r="O45" s="35"/>
      <c r="P45" s="8"/>
      <c r="Q45" s="101"/>
      <c r="R45" s="101"/>
      <c r="S45" s="104" t="str">
        <f>IF(Q45="","",U45*N45*LOOKUP(RIGHT($D$2,3),定数!$A$6:$A$13,定数!$B$6:$B$13))</f>
        <v/>
      </c>
      <c r="T45" s="104"/>
      <c r="U45" s="105" t="str">
        <f t="shared" si="5"/>
        <v/>
      </c>
      <c r="V45" s="105"/>
      <c r="W45" t="str">
        <f t="shared" si="10"/>
        <v/>
      </c>
      <c r="X45" t="str">
        <f t="shared" si="2"/>
        <v/>
      </c>
      <c r="Y45" s="41" t="str">
        <f t="shared" si="6"/>
        <v/>
      </c>
      <c r="Z45" s="42" t="str">
        <f t="shared" si="7"/>
        <v/>
      </c>
      <c r="AA45" t="str">
        <f t="shared" si="3"/>
        <v/>
      </c>
      <c r="AB45" t="str">
        <f t="shared" si="4"/>
        <v/>
      </c>
    </row>
    <row r="46" spans="2:28" x14ac:dyDescent="0.2">
      <c r="B46" s="35">
        <v>38</v>
      </c>
      <c r="C46" s="100" t="str">
        <f t="shared" si="0"/>
        <v/>
      </c>
      <c r="D46" s="100"/>
      <c r="E46" s="35"/>
      <c r="F46" s="8"/>
      <c r="G46" s="35"/>
      <c r="H46" s="101"/>
      <c r="I46" s="101"/>
      <c r="J46" s="57"/>
      <c r="K46" s="35"/>
      <c r="L46" s="102" t="str">
        <f t="shared" si="9"/>
        <v/>
      </c>
      <c r="M46" s="103"/>
      <c r="N46" s="6" t="str">
        <f>IF(K46="","",(L46/K46)/LOOKUP(RIGHT($D$2,3),定数!$A$6:$A$13,定数!$B$6:$B$13))</f>
        <v/>
      </c>
      <c r="O46" s="35"/>
      <c r="P46" s="8"/>
      <c r="Q46" s="101"/>
      <c r="R46" s="101"/>
      <c r="S46" s="104" t="str">
        <f>IF(Q46="","",U46*N46*LOOKUP(RIGHT($D$2,3),定数!$A$6:$A$13,定数!$B$6:$B$13))</f>
        <v/>
      </c>
      <c r="T46" s="104"/>
      <c r="U46" s="105" t="str">
        <f t="shared" si="5"/>
        <v/>
      </c>
      <c r="V46" s="105"/>
      <c r="W46" t="str">
        <f t="shared" si="10"/>
        <v/>
      </c>
      <c r="X46" t="str">
        <f t="shared" si="2"/>
        <v/>
      </c>
      <c r="Y46" s="41" t="str">
        <f t="shared" si="6"/>
        <v/>
      </c>
      <c r="Z46" s="42" t="str">
        <f t="shared" si="7"/>
        <v/>
      </c>
      <c r="AA46" t="str">
        <f t="shared" si="3"/>
        <v/>
      </c>
      <c r="AB46" t="str">
        <f t="shared" si="4"/>
        <v/>
      </c>
    </row>
    <row r="47" spans="2:28" x14ac:dyDescent="0.2">
      <c r="B47" s="35">
        <v>39</v>
      </c>
      <c r="C47" s="100" t="str">
        <f t="shared" si="0"/>
        <v/>
      </c>
      <c r="D47" s="100"/>
      <c r="E47" s="35"/>
      <c r="F47" s="8"/>
      <c r="G47" s="35"/>
      <c r="H47" s="101"/>
      <c r="I47" s="101"/>
      <c r="J47" s="57"/>
      <c r="K47" s="35"/>
      <c r="L47" s="102" t="str">
        <f t="shared" si="9"/>
        <v/>
      </c>
      <c r="M47" s="103"/>
      <c r="N47" s="6" t="str">
        <f>IF(K47="","",(L47/K47)/LOOKUP(RIGHT($D$2,3),定数!$A$6:$A$13,定数!$B$6:$B$13))</f>
        <v/>
      </c>
      <c r="O47" s="35"/>
      <c r="P47" s="8"/>
      <c r="Q47" s="101"/>
      <c r="R47" s="101"/>
      <c r="S47" s="104" t="str">
        <f>IF(Q47="","",U47*N47*LOOKUP(RIGHT($D$2,3),定数!$A$6:$A$13,定数!$B$6:$B$13))</f>
        <v/>
      </c>
      <c r="T47" s="104"/>
      <c r="U47" s="105" t="str">
        <f t="shared" si="5"/>
        <v/>
      </c>
      <c r="V47" s="105"/>
      <c r="W47" t="str">
        <f t="shared" si="10"/>
        <v/>
      </c>
      <c r="X47" t="str">
        <f t="shared" si="2"/>
        <v/>
      </c>
      <c r="Y47" s="41" t="str">
        <f t="shared" si="6"/>
        <v/>
      </c>
      <c r="Z47" s="42" t="str">
        <f t="shared" si="7"/>
        <v/>
      </c>
      <c r="AA47" t="str">
        <f t="shared" si="3"/>
        <v/>
      </c>
      <c r="AB47" t="str">
        <f t="shared" si="4"/>
        <v/>
      </c>
    </row>
    <row r="48" spans="2:28" x14ac:dyDescent="0.2">
      <c r="B48" s="35">
        <v>40</v>
      </c>
      <c r="C48" s="100" t="str">
        <f t="shared" si="0"/>
        <v/>
      </c>
      <c r="D48" s="100"/>
      <c r="E48" s="35"/>
      <c r="F48" s="8"/>
      <c r="G48" s="35"/>
      <c r="H48" s="101"/>
      <c r="I48" s="101"/>
      <c r="J48" s="57"/>
      <c r="K48" s="35"/>
      <c r="L48" s="102" t="str">
        <f t="shared" si="9"/>
        <v/>
      </c>
      <c r="M48" s="103"/>
      <c r="N48" s="6" t="str">
        <f>IF(K48="","",(L48/K48)/LOOKUP(RIGHT($D$2,3),定数!$A$6:$A$13,定数!$B$6:$B$13))</f>
        <v/>
      </c>
      <c r="O48" s="35"/>
      <c r="P48" s="8"/>
      <c r="Q48" s="101"/>
      <c r="R48" s="101"/>
      <c r="S48" s="104" t="str">
        <f>IF(Q48="","",U48*N48*LOOKUP(RIGHT($D$2,3),定数!$A$6:$A$13,定数!$B$6:$B$13))</f>
        <v/>
      </c>
      <c r="T48" s="104"/>
      <c r="U48" s="105" t="str">
        <f t="shared" si="5"/>
        <v/>
      </c>
      <c r="V48" s="105"/>
      <c r="W48" t="str">
        <f t="shared" si="10"/>
        <v/>
      </c>
      <c r="X48" t="str">
        <f t="shared" si="2"/>
        <v/>
      </c>
      <c r="Y48" s="41" t="str">
        <f t="shared" si="6"/>
        <v/>
      </c>
      <c r="Z48" s="42" t="str">
        <f t="shared" si="7"/>
        <v/>
      </c>
      <c r="AA48" t="str">
        <f t="shared" si="3"/>
        <v/>
      </c>
      <c r="AB48" t="str">
        <f t="shared" si="4"/>
        <v/>
      </c>
    </row>
    <row r="49" spans="2:28" x14ac:dyDescent="0.2">
      <c r="B49" s="35">
        <v>41</v>
      </c>
      <c r="C49" s="100" t="str">
        <f t="shared" si="0"/>
        <v/>
      </c>
      <c r="D49" s="100"/>
      <c r="E49" s="35"/>
      <c r="F49" s="8"/>
      <c r="G49" s="35"/>
      <c r="H49" s="101"/>
      <c r="I49" s="101"/>
      <c r="J49" s="57"/>
      <c r="K49" s="35"/>
      <c r="L49" s="102" t="str">
        <f t="shared" si="9"/>
        <v/>
      </c>
      <c r="M49" s="103"/>
      <c r="N49" s="6" t="str">
        <f>IF(K49="","",(L49/K49)/LOOKUP(RIGHT($D$2,3),定数!$A$6:$A$13,定数!$B$6:$B$13))</f>
        <v/>
      </c>
      <c r="O49" s="35"/>
      <c r="P49" s="8"/>
      <c r="Q49" s="101"/>
      <c r="R49" s="101"/>
      <c r="S49" s="104" t="str">
        <f>IF(Q49="","",U49*N49*LOOKUP(RIGHT($D$2,3),定数!$A$6:$A$13,定数!$B$6:$B$13))</f>
        <v/>
      </c>
      <c r="T49" s="104"/>
      <c r="U49" s="105" t="str">
        <f t="shared" si="5"/>
        <v/>
      </c>
      <c r="V49" s="105"/>
      <c r="W49" t="str">
        <f t="shared" si="10"/>
        <v/>
      </c>
      <c r="X49" t="str">
        <f t="shared" si="2"/>
        <v/>
      </c>
      <c r="Y49" s="41" t="str">
        <f t="shared" si="6"/>
        <v/>
      </c>
      <c r="Z49" s="42" t="str">
        <f t="shared" si="7"/>
        <v/>
      </c>
      <c r="AA49" t="str">
        <f t="shared" si="3"/>
        <v/>
      </c>
      <c r="AB49" t="str">
        <f t="shared" si="4"/>
        <v/>
      </c>
    </row>
    <row r="50" spans="2:28" x14ac:dyDescent="0.2">
      <c r="B50" s="35">
        <v>42</v>
      </c>
      <c r="C50" s="100" t="str">
        <f t="shared" si="0"/>
        <v/>
      </c>
      <c r="D50" s="100"/>
      <c r="E50" s="35"/>
      <c r="F50" s="8"/>
      <c r="G50" s="35"/>
      <c r="H50" s="101"/>
      <c r="I50" s="101"/>
      <c r="J50" s="57"/>
      <c r="K50" s="35"/>
      <c r="L50" s="102" t="str">
        <f t="shared" si="9"/>
        <v/>
      </c>
      <c r="M50" s="103"/>
      <c r="N50" s="6" t="str">
        <f>IF(K50="","",(L50/K50)/LOOKUP(RIGHT($D$2,3),定数!$A$6:$A$13,定数!$B$6:$B$13))</f>
        <v/>
      </c>
      <c r="O50" s="35"/>
      <c r="P50" s="8"/>
      <c r="Q50" s="101"/>
      <c r="R50" s="101"/>
      <c r="S50" s="104" t="str">
        <f>IF(Q50="","",U50*N50*LOOKUP(RIGHT($D$2,3),定数!$A$6:$A$13,定数!$B$6:$B$13))</f>
        <v/>
      </c>
      <c r="T50" s="104"/>
      <c r="U50" s="105" t="str">
        <f t="shared" si="5"/>
        <v/>
      </c>
      <c r="V50" s="105"/>
      <c r="W50" t="str">
        <f t="shared" si="10"/>
        <v/>
      </c>
      <c r="X50" t="str">
        <f t="shared" si="2"/>
        <v/>
      </c>
      <c r="Y50" s="41" t="str">
        <f t="shared" si="6"/>
        <v/>
      </c>
      <c r="Z50" s="42" t="str">
        <f t="shared" si="7"/>
        <v/>
      </c>
      <c r="AA50" t="str">
        <f t="shared" si="3"/>
        <v/>
      </c>
      <c r="AB50" t="str">
        <f t="shared" si="4"/>
        <v/>
      </c>
    </row>
    <row r="51" spans="2:28" x14ac:dyDescent="0.2">
      <c r="B51" s="35">
        <v>43</v>
      </c>
      <c r="C51" s="100" t="str">
        <f t="shared" si="0"/>
        <v/>
      </c>
      <c r="D51" s="100"/>
      <c r="E51" s="35"/>
      <c r="F51" s="8"/>
      <c r="G51" s="35"/>
      <c r="H51" s="101"/>
      <c r="I51" s="101"/>
      <c r="J51" s="57"/>
      <c r="K51" s="35"/>
      <c r="L51" s="102" t="str">
        <f t="shared" si="9"/>
        <v/>
      </c>
      <c r="M51" s="103"/>
      <c r="N51" s="6" t="str">
        <f>IF(K51="","",(L51/K51)/LOOKUP(RIGHT($D$2,3),定数!$A$6:$A$13,定数!$B$6:$B$13))</f>
        <v/>
      </c>
      <c r="O51" s="35"/>
      <c r="P51" s="8"/>
      <c r="Q51" s="101"/>
      <c r="R51" s="101"/>
      <c r="S51" s="104" t="str">
        <f>IF(Q51="","",U51*N51*LOOKUP(RIGHT($D$2,3),定数!$A$6:$A$13,定数!$B$6:$B$13))</f>
        <v/>
      </c>
      <c r="T51" s="104"/>
      <c r="U51" s="105" t="str">
        <f t="shared" si="5"/>
        <v/>
      </c>
      <c r="V51" s="105"/>
      <c r="W51" t="str">
        <f t="shared" si="10"/>
        <v/>
      </c>
      <c r="X51" t="str">
        <f t="shared" si="2"/>
        <v/>
      </c>
      <c r="Y51" s="41" t="str">
        <f t="shared" si="6"/>
        <v/>
      </c>
      <c r="Z51" s="42" t="str">
        <f t="shared" si="7"/>
        <v/>
      </c>
      <c r="AA51" t="str">
        <f t="shared" si="3"/>
        <v/>
      </c>
      <c r="AB51" t="str">
        <f t="shared" si="4"/>
        <v/>
      </c>
    </row>
    <row r="52" spans="2:28" x14ac:dyDescent="0.2">
      <c r="B52" s="35">
        <v>44</v>
      </c>
      <c r="C52" s="100" t="str">
        <f t="shared" si="0"/>
        <v/>
      </c>
      <c r="D52" s="100"/>
      <c r="E52" s="35"/>
      <c r="F52" s="8"/>
      <c r="G52" s="35"/>
      <c r="H52" s="101"/>
      <c r="I52" s="101"/>
      <c r="J52" s="57"/>
      <c r="K52" s="35"/>
      <c r="L52" s="102" t="str">
        <f t="shared" si="9"/>
        <v/>
      </c>
      <c r="M52" s="103"/>
      <c r="N52" s="6" t="str">
        <f>IF(K52="","",(L52/K52)/LOOKUP(RIGHT($D$2,3),定数!$A$6:$A$13,定数!$B$6:$B$13))</f>
        <v/>
      </c>
      <c r="O52" s="35"/>
      <c r="P52" s="8"/>
      <c r="Q52" s="101"/>
      <c r="R52" s="101"/>
      <c r="S52" s="104" t="str">
        <f>IF(Q52="","",U52*N52*LOOKUP(RIGHT($D$2,3),定数!$A$6:$A$13,定数!$B$6:$B$13))</f>
        <v/>
      </c>
      <c r="T52" s="104"/>
      <c r="U52" s="105" t="str">
        <f t="shared" si="5"/>
        <v/>
      </c>
      <c r="V52" s="105"/>
      <c r="W52" t="str">
        <f t="shared" si="10"/>
        <v/>
      </c>
      <c r="X52" t="str">
        <f t="shared" si="2"/>
        <v/>
      </c>
      <c r="Y52" s="41" t="str">
        <f t="shared" si="6"/>
        <v/>
      </c>
      <c r="Z52" s="42" t="str">
        <f t="shared" si="7"/>
        <v/>
      </c>
      <c r="AA52" t="str">
        <f t="shared" si="3"/>
        <v/>
      </c>
      <c r="AB52" t="str">
        <f t="shared" si="4"/>
        <v/>
      </c>
    </row>
    <row r="53" spans="2:28" x14ac:dyDescent="0.2">
      <c r="B53" s="35">
        <v>45</v>
      </c>
      <c r="C53" s="100" t="str">
        <f t="shared" si="0"/>
        <v/>
      </c>
      <c r="D53" s="100"/>
      <c r="E53" s="35"/>
      <c r="F53" s="8"/>
      <c r="G53" s="35"/>
      <c r="H53" s="101"/>
      <c r="I53" s="101"/>
      <c r="J53" s="57"/>
      <c r="K53" s="35"/>
      <c r="L53" s="102" t="str">
        <f t="shared" si="9"/>
        <v/>
      </c>
      <c r="M53" s="103"/>
      <c r="N53" s="6" t="str">
        <f>IF(K53="","",(L53/K53)/LOOKUP(RIGHT($D$2,3),定数!$A$6:$A$13,定数!$B$6:$B$13))</f>
        <v/>
      </c>
      <c r="O53" s="35"/>
      <c r="P53" s="8"/>
      <c r="Q53" s="101"/>
      <c r="R53" s="101"/>
      <c r="S53" s="104" t="str">
        <f>IF(Q53="","",U53*N53*LOOKUP(RIGHT($D$2,3),定数!$A$6:$A$13,定数!$B$6:$B$13))</f>
        <v/>
      </c>
      <c r="T53" s="104"/>
      <c r="U53" s="105" t="str">
        <f t="shared" si="5"/>
        <v/>
      </c>
      <c r="V53" s="105"/>
      <c r="W53" t="str">
        <f t="shared" si="10"/>
        <v/>
      </c>
      <c r="X53" t="str">
        <f t="shared" si="2"/>
        <v/>
      </c>
      <c r="Y53" s="41" t="str">
        <f t="shared" si="6"/>
        <v/>
      </c>
      <c r="Z53" s="42" t="str">
        <f t="shared" si="7"/>
        <v/>
      </c>
      <c r="AA53" t="str">
        <f t="shared" si="3"/>
        <v/>
      </c>
      <c r="AB53" t="str">
        <f t="shared" si="4"/>
        <v/>
      </c>
    </row>
    <row r="54" spans="2:28" x14ac:dyDescent="0.2">
      <c r="B54" s="35">
        <v>46</v>
      </c>
      <c r="C54" s="100" t="str">
        <f t="shared" si="0"/>
        <v/>
      </c>
      <c r="D54" s="100"/>
      <c r="E54" s="35"/>
      <c r="F54" s="8"/>
      <c r="G54" s="35"/>
      <c r="H54" s="101"/>
      <c r="I54" s="101"/>
      <c r="J54" s="57"/>
      <c r="K54" s="35"/>
      <c r="L54" s="102" t="str">
        <f t="shared" si="9"/>
        <v/>
      </c>
      <c r="M54" s="103"/>
      <c r="N54" s="6" t="str">
        <f>IF(K54="","",(L54/K54)/LOOKUP(RIGHT($D$2,3),定数!$A$6:$A$13,定数!$B$6:$B$13))</f>
        <v/>
      </c>
      <c r="O54" s="35"/>
      <c r="P54" s="8"/>
      <c r="Q54" s="101"/>
      <c r="R54" s="101"/>
      <c r="S54" s="104" t="str">
        <f>IF(Q54="","",U54*N54*LOOKUP(RIGHT($D$2,3),定数!$A$6:$A$13,定数!$B$6:$B$13))</f>
        <v/>
      </c>
      <c r="T54" s="104"/>
      <c r="U54" s="105" t="str">
        <f t="shared" si="5"/>
        <v/>
      </c>
      <c r="V54" s="105"/>
      <c r="W54" t="str">
        <f t="shared" si="10"/>
        <v/>
      </c>
      <c r="X54" t="str">
        <f t="shared" si="2"/>
        <v/>
      </c>
      <c r="Y54" s="41" t="str">
        <f t="shared" si="6"/>
        <v/>
      </c>
      <c r="Z54" s="42" t="str">
        <f t="shared" si="7"/>
        <v/>
      </c>
      <c r="AA54" t="str">
        <f t="shared" si="3"/>
        <v/>
      </c>
      <c r="AB54" t="str">
        <f t="shared" si="4"/>
        <v/>
      </c>
    </row>
    <row r="55" spans="2:28" x14ac:dyDescent="0.2">
      <c r="B55" s="35">
        <v>47</v>
      </c>
      <c r="C55" s="100" t="str">
        <f t="shared" si="0"/>
        <v/>
      </c>
      <c r="D55" s="100"/>
      <c r="E55" s="35"/>
      <c r="F55" s="8"/>
      <c r="G55" s="35"/>
      <c r="H55" s="101"/>
      <c r="I55" s="101"/>
      <c r="J55" s="57"/>
      <c r="K55" s="35"/>
      <c r="L55" s="102" t="str">
        <f t="shared" si="9"/>
        <v/>
      </c>
      <c r="M55" s="103"/>
      <c r="N55" s="6" t="str">
        <f>IF(K55="","",(L55/K55)/LOOKUP(RIGHT($D$2,3),定数!$A$6:$A$13,定数!$B$6:$B$13))</f>
        <v/>
      </c>
      <c r="O55" s="35"/>
      <c r="P55" s="8"/>
      <c r="Q55" s="101"/>
      <c r="R55" s="101"/>
      <c r="S55" s="104" t="str">
        <f>IF(Q55="","",U55*N55*LOOKUP(RIGHT($D$2,3),定数!$A$6:$A$13,定数!$B$6:$B$13))</f>
        <v/>
      </c>
      <c r="T55" s="104"/>
      <c r="U55" s="105" t="str">
        <f t="shared" si="5"/>
        <v/>
      </c>
      <c r="V55" s="105"/>
      <c r="W55" t="str">
        <f t="shared" si="10"/>
        <v/>
      </c>
      <c r="X55" t="str">
        <f t="shared" si="2"/>
        <v/>
      </c>
      <c r="Y55" s="41" t="str">
        <f t="shared" si="6"/>
        <v/>
      </c>
      <c r="Z55" s="42" t="str">
        <f t="shared" si="7"/>
        <v/>
      </c>
      <c r="AA55" t="str">
        <f t="shared" si="3"/>
        <v/>
      </c>
      <c r="AB55" t="str">
        <f t="shared" si="4"/>
        <v/>
      </c>
    </row>
    <row r="56" spans="2:28" x14ac:dyDescent="0.2">
      <c r="B56" s="35">
        <v>48</v>
      </c>
      <c r="C56" s="100" t="str">
        <f t="shared" si="0"/>
        <v/>
      </c>
      <c r="D56" s="100"/>
      <c r="E56" s="35"/>
      <c r="F56" s="8"/>
      <c r="G56" s="35"/>
      <c r="H56" s="101"/>
      <c r="I56" s="101"/>
      <c r="J56" s="57"/>
      <c r="K56" s="35"/>
      <c r="L56" s="102" t="str">
        <f t="shared" si="9"/>
        <v/>
      </c>
      <c r="M56" s="103"/>
      <c r="N56" s="6" t="str">
        <f>IF(K56="","",(L56/K56)/LOOKUP(RIGHT($D$2,3),定数!$A$6:$A$13,定数!$B$6:$B$13))</f>
        <v/>
      </c>
      <c r="O56" s="35"/>
      <c r="P56" s="8"/>
      <c r="Q56" s="101"/>
      <c r="R56" s="101"/>
      <c r="S56" s="104" t="str">
        <f>IF(Q56="","",U56*N56*LOOKUP(RIGHT($D$2,3),定数!$A$6:$A$13,定数!$B$6:$B$13))</f>
        <v/>
      </c>
      <c r="T56" s="104"/>
      <c r="U56" s="105" t="str">
        <f t="shared" si="5"/>
        <v/>
      </c>
      <c r="V56" s="105"/>
      <c r="W56" t="str">
        <f t="shared" si="10"/>
        <v/>
      </c>
      <c r="X56" t="str">
        <f t="shared" si="2"/>
        <v/>
      </c>
      <c r="Y56" s="41" t="str">
        <f t="shared" si="6"/>
        <v/>
      </c>
      <c r="Z56" s="42" t="str">
        <f t="shared" si="7"/>
        <v/>
      </c>
      <c r="AA56" t="str">
        <f t="shared" si="3"/>
        <v/>
      </c>
      <c r="AB56" t="str">
        <f t="shared" si="4"/>
        <v/>
      </c>
    </row>
    <row r="57" spans="2:28" x14ac:dyDescent="0.2">
      <c r="B57" s="35">
        <v>49</v>
      </c>
      <c r="C57" s="100" t="str">
        <f t="shared" si="0"/>
        <v/>
      </c>
      <c r="D57" s="100"/>
      <c r="E57" s="35"/>
      <c r="F57" s="8"/>
      <c r="G57" s="35"/>
      <c r="H57" s="101"/>
      <c r="I57" s="101"/>
      <c r="J57" s="57"/>
      <c r="K57" s="35"/>
      <c r="L57" s="102" t="str">
        <f t="shared" si="9"/>
        <v/>
      </c>
      <c r="M57" s="103"/>
      <c r="N57" s="6" t="str">
        <f>IF(K57="","",(L57/K57)/LOOKUP(RIGHT($D$2,3),定数!$A$6:$A$13,定数!$B$6:$B$13))</f>
        <v/>
      </c>
      <c r="O57" s="35"/>
      <c r="P57" s="8"/>
      <c r="Q57" s="101"/>
      <c r="R57" s="101"/>
      <c r="S57" s="104" t="str">
        <f>IF(Q57="","",U57*N57*LOOKUP(RIGHT($D$2,3),定数!$A$6:$A$13,定数!$B$6:$B$13))</f>
        <v/>
      </c>
      <c r="T57" s="104"/>
      <c r="U57" s="105" t="str">
        <f t="shared" si="5"/>
        <v/>
      </c>
      <c r="V57" s="105"/>
      <c r="W57" t="str">
        <f t="shared" si="10"/>
        <v/>
      </c>
      <c r="X57" t="str">
        <f t="shared" si="2"/>
        <v/>
      </c>
      <c r="Y57" s="41" t="str">
        <f t="shared" si="6"/>
        <v/>
      </c>
      <c r="Z57" s="42" t="str">
        <f t="shared" si="7"/>
        <v/>
      </c>
      <c r="AA57" t="str">
        <f t="shared" si="3"/>
        <v/>
      </c>
      <c r="AB57" t="str">
        <f t="shared" si="4"/>
        <v/>
      </c>
    </row>
    <row r="58" spans="2:28" x14ac:dyDescent="0.2">
      <c r="B58" s="35">
        <v>50</v>
      </c>
      <c r="C58" s="100" t="str">
        <f t="shared" si="0"/>
        <v/>
      </c>
      <c r="D58" s="100"/>
      <c r="E58" s="35"/>
      <c r="F58" s="8"/>
      <c r="G58" s="35"/>
      <c r="H58" s="101"/>
      <c r="I58" s="101"/>
      <c r="J58" s="57"/>
      <c r="K58" s="35"/>
      <c r="L58" s="102" t="str">
        <f t="shared" si="9"/>
        <v/>
      </c>
      <c r="M58" s="103"/>
      <c r="N58" s="6" t="str">
        <f>IF(K58="","",(L58/K58)/LOOKUP(RIGHT($D$2,3),定数!$A$6:$A$13,定数!$B$6:$B$13))</f>
        <v/>
      </c>
      <c r="O58" s="35"/>
      <c r="P58" s="8"/>
      <c r="Q58" s="101"/>
      <c r="R58" s="101"/>
      <c r="S58" s="104" t="str">
        <f>IF(Q58="","",U58*N58*LOOKUP(RIGHT($D$2,3),定数!$A$6:$A$13,定数!$B$6:$B$13))</f>
        <v/>
      </c>
      <c r="T58" s="104"/>
      <c r="U58" s="105" t="str">
        <f t="shared" si="5"/>
        <v/>
      </c>
      <c r="V58" s="105"/>
      <c r="W58" t="str">
        <f t="shared" si="10"/>
        <v/>
      </c>
      <c r="X58" t="str">
        <f t="shared" si="2"/>
        <v/>
      </c>
      <c r="Y58" s="41" t="str">
        <f t="shared" si="6"/>
        <v/>
      </c>
      <c r="Z58" s="42" t="str">
        <f t="shared" si="7"/>
        <v/>
      </c>
      <c r="AA58" t="str">
        <f t="shared" si="3"/>
        <v/>
      </c>
      <c r="AB58" t="str">
        <f t="shared" si="4"/>
        <v/>
      </c>
    </row>
    <row r="59" spans="2:28" x14ac:dyDescent="0.2">
      <c r="B59" s="35">
        <v>51</v>
      </c>
      <c r="C59" s="100" t="str">
        <f t="shared" si="0"/>
        <v/>
      </c>
      <c r="D59" s="100"/>
      <c r="E59" s="35"/>
      <c r="F59" s="8"/>
      <c r="G59" s="35"/>
      <c r="H59" s="101"/>
      <c r="I59" s="101"/>
      <c r="J59" s="57"/>
      <c r="K59" s="35"/>
      <c r="L59" s="102" t="str">
        <f t="shared" si="9"/>
        <v/>
      </c>
      <c r="M59" s="103"/>
      <c r="N59" s="6" t="str">
        <f>IF(K59="","",(L59/K59)/LOOKUP(RIGHT($D$2,3),定数!$A$6:$A$13,定数!$B$6:$B$13))</f>
        <v/>
      </c>
      <c r="O59" s="35"/>
      <c r="P59" s="8"/>
      <c r="Q59" s="101"/>
      <c r="R59" s="101"/>
      <c r="S59" s="104" t="str">
        <f>IF(Q59="","",U59*N59*LOOKUP(RIGHT($D$2,3),定数!$A$6:$A$13,定数!$B$6:$B$13))</f>
        <v/>
      </c>
      <c r="T59" s="104"/>
      <c r="U59" s="105" t="str">
        <f t="shared" si="5"/>
        <v/>
      </c>
      <c r="V59" s="105"/>
      <c r="W59" t="str">
        <f t="shared" si="10"/>
        <v/>
      </c>
      <c r="X59" t="str">
        <f t="shared" si="2"/>
        <v/>
      </c>
      <c r="Y59" s="41" t="str">
        <f t="shared" si="6"/>
        <v/>
      </c>
      <c r="Z59" s="42" t="str">
        <f t="shared" si="7"/>
        <v/>
      </c>
      <c r="AA59" t="str">
        <f t="shared" si="3"/>
        <v/>
      </c>
      <c r="AB59" t="str">
        <f t="shared" si="4"/>
        <v/>
      </c>
    </row>
    <row r="60" spans="2:28" x14ac:dyDescent="0.2">
      <c r="B60" s="35">
        <v>52</v>
      </c>
      <c r="C60" s="100" t="str">
        <f t="shared" si="0"/>
        <v/>
      </c>
      <c r="D60" s="100"/>
      <c r="E60" s="35"/>
      <c r="F60" s="8"/>
      <c r="G60" s="35"/>
      <c r="H60" s="101"/>
      <c r="I60" s="101"/>
      <c r="J60" s="57"/>
      <c r="K60" s="35"/>
      <c r="L60" s="102" t="str">
        <f t="shared" si="9"/>
        <v/>
      </c>
      <c r="M60" s="103"/>
      <c r="N60" s="6" t="str">
        <f>IF(K60="","",(L60/K60)/LOOKUP(RIGHT($D$2,3),定数!$A$6:$A$13,定数!$B$6:$B$13))</f>
        <v/>
      </c>
      <c r="O60" s="35"/>
      <c r="P60" s="8"/>
      <c r="Q60" s="101"/>
      <c r="R60" s="101"/>
      <c r="S60" s="104" t="str">
        <f>IF(Q60="","",U60*N60*LOOKUP(RIGHT($D$2,3),定数!$A$6:$A$13,定数!$B$6:$B$13))</f>
        <v/>
      </c>
      <c r="T60" s="104"/>
      <c r="U60" s="105" t="str">
        <f t="shared" si="5"/>
        <v/>
      </c>
      <c r="V60" s="105"/>
      <c r="W60" t="str">
        <f t="shared" si="10"/>
        <v/>
      </c>
      <c r="X60" t="str">
        <f t="shared" si="2"/>
        <v/>
      </c>
      <c r="Y60" s="41" t="str">
        <f t="shared" si="6"/>
        <v/>
      </c>
      <c r="Z60" s="42" t="str">
        <f t="shared" si="7"/>
        <v/>
      </c>
      <c r="AA60" t="str">
        <f t="shared" si="3"/>
        <v/>
      </c>
      <c r="AB60" t="str">
        <f t="shared" si="4"/>
        <v/>
      </c>
    </row>
    <row r="61" spans="2:28" x14ac:dyDescent="0.2">
      <c r="B61" s="35">
        <v>53</v>
      </c>
      <c r="C61" s="100" t="str">
        <f t="shared" si="0"/>
        <v/>
      </c>
      <c r="D61" s="100"/>
      <c r="E61" s="35"/>
      <c r="F61" s="8"/>
      <c r="G61" s="35"/>
      <c r="H61" s="101"/>
      <c r="I61" s="101"/>
      <c r="J61" s="57"/>
      <c r="K61" s="35"/>
      <c r="L61" s="102" t="str">
        <f t="shared" si="9"/>
        <v/>
      </c>
      <c r="M61" s="103"/>
      <c r="N61" s="6" t="str">
        <f>IF(K61="","",(L61/K61)/LOOKUP(RIGHT($D$2,3),定数!$A$6:$A$13,定数!$B$6:$B$13))</f>
        <v/>
      </c>
      <c r="O61" s="35"/>
      <c r="P61" s="8"/>
      <c r="Q61" s="101"/>
      <c r="R61" s="101"/>
      <c r="S61" s="104" t="str">
        <f>IF(Q61="","",U61*N61*LOOKUP(RIGHT($D$2,3),定数!$A$6:$A$13,定数!$B$6:$B$13))</f>
        <v/>
      </c>
      <c r="T61" s="104"/>
      <c r="U61" s="105" t="str">
        <f t="shared" si="5"/>
        <v/>
      </c>
      <c r="V61" s="105"/>
      <c r="W61" t="str">
        <f t="shared" si="10"/>
        <v/>
      </c>
      <c r="X61" t="str">
        <f t="shared" si="2"/>
        <v/>
      </c>
      <c r="Y61" s="41" t="str">
        <f t="shared" si="6"/>
        <v/>
      </c>
      <c r="Z61" s="42" t="str">
        <f t="shared" si="7"/>
        <v/>
      </c>
      <c r="AA61" t="str">
        <f t="shared" si="3"/>
        <v/>
      </c>
      <c r="AB61" t="str">
        <f t="shared" si="4"/>
        <v/>
      </c>
    </row>
    <row r="62" spans="2:28" x14ac:dyDescent="0.2">
      <c r="B62" s="35">
        <v>54</v>
      </c>
      <c r="C62" s="100" t="str">
        <f t="shared" si="0"/>
        <v/>
      </c>
      <c r="D62" s="100"/>
      <c r="E62" s="35"/>
      <c r="F62" s="8"/>
      <c r="G62" s="35"/>
      <c r="H62" s="101"/>
      <c r="I62" s="101"/>
      <c r="J62" s="57"/>
      <c r="K62" s="35"/>
      <c r="L62" s="102" t="str">
        <f t="shared" si="9"/>
        <v/>
      </c>
      <c r="M62" s="103"/>
      <c r="N62" s="6" t="str">
        <f>IF(K62="","",(L62/K62)/LOOKUP(RIGHT($D$2,3),定数!$A$6:$A$13,定数!$B$6:$B$13))</f>
        <v/>
      </c>
      <c r="O62" s="35"/>
      <c r="P62" s="8"/>
      <c r="Q62" s="101"/>
      <c r="R62" s="101"/>
      <c r="S62" s="104" t="str">
        <f>IF(Q62="","",U62*N62*LOOKUP(RIGHT($D$2,3),定数!$A$6:$A$13,定数!$B$6:$B$13))</f>
        <v/>
      </c>
      <c r="T62" s="104"/>
      <c r="U62" s="105" t="str">
        <f t="shared" si="5"/>
        <v/>
      </c>
      <c r="V62" s="105"/>
      <c r="W62" t="str">
        <f t="shared" si="10"/>
        <v/>
      </c>
      <c r="X62" t="str">
        <f t="shared" si="2"/>
        <v/>
      </c>
      <c r="Y62" s="41" t="str">
        <f t="shared" si="6"/>
        <v/>
      </c>
      <c r="Z62" s="42" t="str">
        <f t="shared" si="7"/>
        <v/>
      </c>
      <c r="AA62" t="str">
        <f t="shared" si="3"/>
        <v/>
      </c>
      <c r="AB62" t="str">
        <f t="shared" si="4"/>
        <v/>
      </c>
    </row>
    <row r="63" spans="2:28" x14ac:dyDescent="0.2">
      <c r="B63" s="35">
        <v>55</v>
      </c>
      <c r="C63" s="100" t="str">
        <f t="shared" si="0"/>
        <v/>
      </c>
      <c r="D63" s="100"/>
      <c r="E63" s="35"/>
      <c r="F63" s="8"/>
      <c r="G63" s="35"/>
      <c r="H63" s="101"/>
      <c r="I63" s="101"/>
      <c r="J63" s="57"/>
      <c r="K63" s="35"/>
      <c r="L63" s="102" t="str">
        <f t="shared" si="9"/>
        <v/>
      </c>
      <c r="M63" s="103"/>
      <c r="N63" s="6" t="str">
        <f>IF(K63="","",(L63/K63)/LOOKUP(RIGHT($D$2,3),定数!$A$6:$A$13,定数!$B$6:$B$13))</f>
        <v/>
      </c>
      <c r="O63" s="35"/>
      <c r="P63" s="8"/>
      <c r="Q63" s="101"/>
      <c r="R63" s="101"/>
      <c r="S63" s="104" t="str">
        <f>IF(Q63="","",U63*N63*LOOKUP(RIGHT($D$2,3),定数!$A$6:$A$13,定数!$B$6:$B$13))</f>
        <v/>
      </c>
      <c r="T63" s="104"/>
      <c r="U63" s="105" t="str">
        <f t="shared" si="5"/>
        <v/>
      </c>
      <c r="V63" s="105"/>
      <c r="W63" t="str">
        <f t="shared" si="10"/>
        <v/>
      </c>
      <c r="X63" t="str">
        <f t="shared" si="2"/>
        <v/>
      </c>
      <c r="Y63" s="41" t="str">
        <f t="shared" si="6"/>
        <v/>
      </c>
      <c r="Z63" s="42" t="str">
        <f t="shared" si="7"/>
        <v/>
      </c>
      <c r="AA63" t="str">
        <f t="shared" si="3"/>
        <v/>
      </c>
      <c r="AB63" t="str">
        <f t="shared" si="4"/>
        <v/>
      </c>
    </row>
    <row r="64" spans="2:28" x14ac:dyDescent="0.2">
      <c r="B64" s="35">
        <v>56</v>
      </c>
      <c r="C64" s="100" t="str">
        <f t="shared" si="0"/>
        <v/>
      </c>
      <c r="D64" s="100"/>
      <c r="E64" s="35"/>
      <c r="F64" s="8"/>
      <c r="G64" s="35"/>
      <c r="H64" s="101"/>
      <c r="I64" s="101"/>
      <c r="J64" s="57"/>
      <c r="K64" s="35"/>
      <c r="L64" s="102" t="str">
        <f t="shared" si="9"/>
        <v/>
      </c>
      <c r="M64" s="103"/>
      <c r="N64" s="6" t="str">
        <f>IF(K64="","",(L64/K64)/LOOKUP(RIGHT($D$2,3),定数!$A$6:$A$13,定数!$B$6:$B$13))</f>
        <v/>
      </c>
      <c r="O64" s="35"/>
      <c r="P64" s="8"/>
      <c r="Q64" s="101"/>
      <c r="R64" s="101"/>
      <c r="S64" s="104" t="str">
        <f>IF(Q64="","",U64*N64*LOOKUP(RIGHT($D$2,3),定数!$A$6:$A$13,定数!$B$6:$B$13))</f>
        <v/>
      </c>
      <c r="T64" s="104"/>
      <c r="U64" s="105" t="str">
        <f t="shared" si="5"/>
        <v/>
      </c>
      <c r="V64" s="105"/>
      <c r="W64" t="str">
        <f t="shared" si="10"/>
        <v/>
      </c>
      <c r="X64" t="str">
        <f t="shared" si="2"/>
        <v/>
      </c>
      <c r="Y64" s="41" t="str">
        <f t="shared" si="6"/>
        <v/>
      </c>
      <c r="Z64" s="42" t="str">
        <f t="shared" si="7"/>
        <v/>
      </c>
      <c r="AA64" t="str">
        <f t="shared" si="3"/>
        <v/>
      </c>
      <c r="AB64" t="str">
        <f t="shared" si="4"/>
        <v/>
      </c>
    </row>
    <row r="65" spans="2:28" x14ac:dyDescent="0.2">
      <c r="B65" s="35">
        <v>57</v>
      </c>
      <c r="C65" s="100" t="str">
        <f t="shared" si="0"/>
        <v/>
      </c>
      <c r="D65" s="100"/>
      <c r="E65" s="35"/>
      <c r="F65" s="8"/>
      <c r="G65" s="35"/>
      <c r="H65" s="101"/>
      <c r="I65" s="101"/>
      <c r="J65" s="57"/>
      <c r="K65" s="35"/>
      <c r="L65" s="102" t="str">
        <f t="shared" si="9"/>
        <v/>
      </c>
      <c r="M65" s="103"/>
      <c r="N65" s="6" t="str">
        <f>IF(K65="","",(L65/K65)/LOOKUP(RIGHT($D$2,3),定数!$A$6:$A$13,定数!$B$6:$B$13))</f>
        <v/>
      </c>
      <c r="O65" s="35"/>
      <c r="P65" s="8"/>
      <c r="Q65" s="101"/>
      <c r="R65" s="101"/>
      <c r="S65" s="104" t="str">
        <f>IF(Q65="","",U65*N65*LOOKUP(RIGHT($D$2,3),定数!$A$6:$A$13,定数!$B$6:$B$13))</f>
        <v/>
      </c>
      <c r="T65" s="104"/>
      <c r="U65" s="105" t="str">
        <f t="shared" si="5"/>
        <v/>
      </c>
      <c r="V65" s="105"/>
      <c r="W65" t="str">
        <f t="shared" si="10"/>
        <v/>
      </c>
      <c r="X65" t="str">
        <f t="shared" si="2"/>
        <v/>
      </c>
      <c r="Y65" s="41" t="str">
        <f t="shared" si="6"/>
        <v/>
      </c>
      <c r="Z65" s="42" t="str">
        <f t="shared" si="7"/>
        <v/>
      </c>
      <c r="AA65" t="str">
        <f t="shared" si="3"/>
        <v/>
      </c>
      <c r="AB65" t="str">
        <f t="shared" si="4"/>
        <v/>
      </c>
    </row>
    <row r="66" spans="2:28" x14ac:dyDescent="0.2">
      <c r="B66" s="35">
        <v>58</v>
      </c>
      <c r="C66" s="100" t="str">
        <f t="shared" si="0"/>
        <v/>
      </c>
      <c r="D66" s="100"/>
      <c r="E66" s="35"/>
      <c r="F66" s="8"/>
      <c r="G66" s="35"/>
      <c r="H66" s="101"/>
      <c r="I66" s="101"/>
      <c r="J66" s="57"/>
      <c r="K66" s="35"/>
      <c r="L66" s="102" t="str">
        <f t="shared" si="9"/>
        <v/>
      </c>
      <c r="M66" s="103"/>
      <c r="N66" s="6" t="str">
        <f>IF(K66="","",(L66/K66)/LOOKUP(RIGHT($D$2,3),定数!$A$6:$A$13,定数!$B$6:$B$13))</f>
        <v/>
      </c>
      <c r="O66" s="35"/>
      <c r="P66" s="8"/>
      <c r="Q66" s="101"/>
      <c r="R66" s="101"/>
      <c r="S66" s="104" t="str">
        <f>IF(Q66="","",U66*N66*LOOKUP(RIGHT($D$2,3),定数!$A$6:$A$13,定数!$B$6:$B$13))</f>
        <v/>
      </c>
      <c r="T66" s="104"/>
      <c r="U66" s="105" t="str">
        <f t="shared" si="5"/>
        <v/>
      </c>
      <c r="V66" s="105"/>
      <c r="W66" t="str">
        <f t="shared" si="10"/>
        <v/>
      </c>
      <c r="X66" t="str">
        <f t="shared" si="2"/>
        <v/>
      </c>
      <c r="Y66" s="41" t="str">
        <f t="shared" si="6"/>
        <v/>
      </c>
      <c r="Z66" s="42" t="str">
        <f t="shared" si="7"/>
        <v/>
      </c>
      <c r="AA66" t="str">
        <f t="shared" si="3"/>
        <v/>
      </c>
      <c r="AB66" t="str">
        <f t="shared" si="4"/>
        <v/>
      </c>
    </row>
    <row r="67" spans="2:28" x14ac:dyDescent="0.2">
      <c r="B67" s="35">
        <v>59</v>
      </c>
      <c r="C67" s="100" t="str">
        <f t="shared" si="0"/>
        <v/>
      </c>
      <c r="D67" s="100"/>
      <c r="E67" s="35"/>
      <c r="F67" s="8"/>
      <c r="G67" s="35"/>
      <c r="H67" s="101"/>
      <c r="I67" s="101"/>
      <c r="J67" s="57"/>
      <c r="K67" s="35"/>
      <c r="L67" s="102" t="str">
        <f t="shared" si="9"/>
        <v/>
      </c>
      <c r="M67" s="103"/>
      <c r="N67" s="6" t="str">
        <f>IF(K67="","",(L67/K67)/LOOKUP(RIGHT($D$2,3),定数!$A$6:$A$13,定数!$B$6:$B$13))</f>
        <v/>
      </c>
      <c r="O67" s="35"/>
      <c r="P67" s="8"/>
      <c r="Q67" s="101"/>
      <c r="R67" s="101"/>
      <c r="S67" s="104" t="str">
        <f>IF(Q67="","",U67*N67*LOOKUP(RIGHT($D$2,3),定数!$A$6:$A$13,定数!$B$6:$B$13))</f>
        <v/>
      </c>
      <c r="T67" s="104"/>
      <c r="U67" s="105" t="str">
        <f t="shared" si="5"/>
        <v/>
      </c>
      <c r="V67" s="105"/>
      <c r="W67" t="str">
        <f t="shared" si="10"/>
        <v/>
      </c>
      <c r="X67" t="str">
        <f t="shared" si="2"/>
        <v/>
      </c>
      <c r="Y67" s="41" t="str">
        <f t="shared" si="6"/>
        <v/>
      </c>
      <c r="Z67" s="42" t="str">
        <f t="shared" si="7"/>
        <v/>
      </c>
      <c r="AA67" t="str">
        <f t="shared" si="3"/>
        <v/>
      </c>
      <c r="AB67" t="str">
        <f t="shared" si="4"/>
        <v/>
      </c>
    </row>
    <row r="68" spans="2:28" x14ac:dyDescent="0.2">
      <c r="B68" s="35">
        <v>60</v>
      </c>
      <c r="C68" s="100" t="str">
        <f t="shared" si="0"/>
        <v/>
      </c>
      <c r="D68" s="100"/>
      <c r="E68" s="35"/>
      <c r="F68" s="8"/>
      <c r="G68" s="35"/>
      <c r="H68" s="101"/>
      <c r="I68" s="101"/>
      <c r="J68" s="57"/>
      <c r="K68" s="35"/>
      <c r="L68" s="102" t="str">
        <f t="shared" si="9"/>
        <v/>
      </c>
      <c r="M68" s="103"/>
      <c r="N68" s="6" t="str">
        <f>IF(K68="","",(L68/K68)/LOOKUP(RIGHT($D$2,3),定数!$A$6:$A$13,定数!$B$6:$B$13))</f>
        <v/>
      </c>
      <c r="O68" s="35"/>
      <c r="P68" s="8"/>
      <c r="Q68" s="101"/>
      <c r="R68" s="101"/>
      <c r="S68" s="104" t="str">
        <f>IF(Q68="","",U68*N68*LOOKUP(RIGHT($D$2,3),定数!$A$6:$A$13,定数!$B$6:$B$13))</f>
        <v/>
      </c>
      <c r="T68" s="104"/>
      <c r="U68" s="105" t="str">
        <f t="shared" si="5"/>
        <v/>
      </c>
      <c r="V68" s="105"/>
      <c r="W68" t="str">
        <f t="shared" si="10"/>
        <v/>
      </c>
      <c r="X68" t="str">
        <f t="shared" si="2"/>
        <v/>
      </c>
      <c r="Y68" s="41" t="str">
        <f t="shared" si="6"/>
        <v/>
      </c>
      <c r="Z68" s="42" t="str">
        <f t="shared" si="7"/>
        <v/>
      </c>
      <c r="AA68" t="str">
        <f t="shared" si="3"/>
        <v/>
      </c>
      <c r="AB68" t="str">
        <f t="shared" si="4"/>
        <v/>
      </c>
    </row>
    <row r="69" spans="2:28" x14ac:dyDescent="0.2">
      <c r="B69" s="35">
        <v>61</v>
      </c>
      <c r="C69" s="100" t="str">
        <f t="shared" si="0"/>
        <v/>
      </c>
      <c r="D69" s="100"/>
      <c r="E69" s="35"/>
      <c r="F69" s="8"/>
      <c r="G69" s="35"/>
      <c r="H69" s="101"/>
      <c r="I69" s="101"/>
      <c r="J69" s="57"/>
      <c r="K69" s="35"/>
      <c r="L69" s="102" t="str">
        <f t="shared" si="9"/>
        <v/>
      </c>
      <c r="M69" s="103"/>
      <c r="N69" s="6" t="str">
        <f>IF(K69="","",(L69/K69)/LOOKUP(RIGHT($D$2,3),定数!$A$6:$A$13,定数!$B$6:$B$13))</f>
        <v/>
      </c>
      <c r="O69" s="35"/>
      <c r="P69" s="8"/>
      <c r="Q69" s="101"/>
      <c r="R69" s="101"/>
      <c r="S69" s="104" t="str">
        <f>IF(Q69="","",U69*N69*LOOKUP(RIGHT($D$2,3),定数!$A$6:$A$13,定数!$B$6:$B$13))</f>
        <v/>
      </c>
      <c r="T69" s="104"/>
      <c r="U69" s="105" t="str">
        <f t="shared" si="5"/>
        <v/>
      </c>
      <c r="V69" s="105"/>
      <c r="W69" t="str">
        <f t="shared" si="10"/>
        <v/>
      </c>
      <c r="X69" t="str">
        <f t="shared" si="2"/>
        <v/>
      </c>
      <c r="Y69" s="41" t="str">
        <f t="shared" si="6"/>
        <v/>
      </c>
      <c r="Z69" s="42" t="str">
        <f t="shared" si="7"/>
        <v/>
      </c>
      <c r="AA69" t="str">
        <f t="shared" si="3"/>
        <v/>
      </c>
      <c r="AB69" t="str">
        <f t="shared" si="4"/>
        <v/>
      </c>
    </row>
    <row r="70" spans="2:28" x14ac:dyDescent="0.2">
      <c r="B70" s="35">
        <v>62</v>
      </c>
      <c r="C70" s="100" t="str">
        <f t="shared" si="0"/>
        <v/>
      </c>
      <c r="D70" s="100"/>
      <c r="E70" s="35"/>
      <c r="F70" s="8"/>
      <c r="G70" s="35"/>
      <c r="H70" s="101"/>
      <c r="I70" s="101"/>
      <c r="J70" s="57"/>
      <c r="K70" s="35"/>
      <c r="L70" s="102" t="str">
        <f t="shared" si="9"/>
        <v/>
      </c>
      <c r="M70" s="103"/>
      <c r="N70" s="6" t="str">
        <f>IF(K70="","",(L70/K70)/LOOKUP(RIGHT($D$2,3),定数!$A$6:$A$13,定数!$B$6:$B$13))</f>
        <v/>
      </c>
      <c r="O70" s="35"/>
      <c r="P70" s="8"/>
      <c r="Q70" s="101"/>
      <c r="R70" s="101"/>
      <c r="S70" s="104" t="str">
        <f>IF(Q70="","",U70*N70*LOOKUP(RIGHT($D$2,3),定数!$A$6:$A$13,定数!$B$6:$B$13))</f>
        <v/>
      </c>
      <c r="T70" s="104"/>
      <c r="U70" s="105" t="str">
        <f t="shared" si="5"/>
        <v/>
      </c>
      <c r="V70" s="105"/>
      <c r="W70" t="str">
        <f t="shared" si="10"/>
        <v/>
      </c>
      <c r="X70" t="str">
        <f t="shared" si="2"/>
        <v/>
      </c>
      <c r="Y70" s="41" t="str">
        <f t="shared" si="6"/>
        <v/>
      </c>
      <c r="Z70" s="42" t="str">
        <f t="shared" si="7"/>
        <v/>
      </c>
      <c r="AA70" t="str">
        <f t="shared" si="3"/>
        <v/>
      </c>
      <c r="AB70" t="str">
        <f t="shared" si="4"/>
        <v/>
      </c>
    </row>
    <row r="71" spans="2:28" x14ac:dyDescent="0.2">
      <c r="B71" s="35">
        <v>63</v>
      </c>
      <c r="C71" s="100" t="str">
        <f t="shared" si="0"/>
        <v/>
      </c>
      <c r="D71" s="100"/>
      <c r="E71" s="35"/>
      <c r="F71" s="8"/>
      <c r="G71" s="35"/>
      <c r="H71" s="101"/>
      <c r="I71" s="101"/>
      <c r="J71" s="57"/>
      <c r="K71" s="35"/>
      <c r="L71" s="102" t="str">
        <f t="shared" si="9"/>
        <v/>
      </c>
      <c r="M71" s="103"/>
      <c r="N71" s="6" t="str">
        <f>IF(K71="","",(L71/K71)/LOOKUP(RIGHT($D$2,3),定数!$A$6:$A$13,定数!$B$6:$B$13))</f>
        <v/>
      </c>
      <c r="O71" s="35"/>
      <c r="P71" s="8"/>
      <c r="Q71" s="101"/>
      <c r="R71" s="101"/>
      <c r="S71" s="104" t="str">
        <f>IF(Q71="","",U71*N71*LOOKUP(RIGHT($D$2,3),定数!$A$6:$A$13,定数!$B$6:$B$13))</f>
        <v/>
      </c>
      <c r="T71" s="104"/>
      <c r="U71" s="105" t="str">
        <f t="shared" si="5"/>
        <v/>
      </c>
      <c r="V71" s="105"/>
      <c r="W71" t="str">
        <f t="shared" si="10"/>
        <v/>
      </c>
      <c r="X71" t="str">
        <f t="shared" si="2"/>
        <v/>
      </c>
      <c r="Y71" s="41" t="str">
        <f t="shared" si="6"/>
        <v/>
      </c>
      <c r="Z71" s="42" t="str">
        <f t="shared" si="7"/>
        <v/>
      </c>
      <c r="AA71" t="str">
        <f t="shared" si="3"/>
        <v/>
      </c>
      <c r="AB71" t="str">
        <f t="shared" si="4"/>
        <v/>
      </c>
    </row>
    <row r="72" spans="2:28" x14ac:dyDescent="0.2">
      <c r="B72" s="35">
        <v>64</v>
      </c>
      <c r="C72" s="100" t="str">
        <f t="shared" si="0"/>
        <v/>
      </c>
      <c r="D72" s="100"/>
      <c r="E72" s="35"/>
      <c r="F72" s="8"/>
      <c r="G72" s="35"/>
      <c r="H72" s="101"/>
      <c r="I72" s="101"/>
      <c r="J72" s="57"/>
      <c r="K72" s="35"/>
      <c r="L72" s="102" t="str">
        <f t="shared" si="9"/>
        <v/>
      </c>
      <c r="M72" s="103"/>
      <c r="N72" s="6" t="str">
        <f>IF(K72="","",(L72/K72)/LOOKUP(RIGHT($D$2,3),定数!$A$6:$A$13,定数!$B$6:$B$13))</f>
        <v/>
      </c>
      <c r="O72" s="35"/>
      <c r="P72" s="8"/>
      <c r="Q72" s="101"/>
      <c r="R72" s="101"/>
      <c r="S72" s="104" t="str">
        <f>IF(Q72="","",U72*N72*LOOKUP(RIGHT($D$2,3),定数!$A$6:$A$13,定数!$B$6:$B$13))</f>
        <v/>
      </c>
      <c r="T72" s="104"/>
      <c r="U72" s="105" t="str">
        <f t="shared" si="5"/>
        <v/>
      </c>
      <c r="V72" s="105"/>
      <c r="W72" t="str">
        <f t="shared" si="10"/>
        <v/>
      </c>
      <c r="X72" t="str">
        <f t="shared" si="2"/>
        <v/>
      </c>
      <c r="Y72" s="41" t="str">
        <f t="shared" si="6"/>
        <v/>
      </c>
      <c r="Z72" s="42" t="str">
        <f t="shared" si="7"/>
        <v/>
      </c>
      <c r="AA72" t="str">
        <f t="shared" si="3"/>
        <v/>
      </c>
      <c r="AB72" t="str">
        <f t="shared" si="4"/>
        <v/>
      </c>
    </row>
    <row r="73" spans="2:28" x14ac:dyDescent="0.2">
      <c r="B73" s="35">
        <v>65</v>
      </c>
      <c r="C73" s="100" t="str">
        <f t="shared" si="0"/>
        <v/>
      </c>
      <c r="D73" s="100"/>
      <c r="E73" s="35"/>
      <c r="F73" s="8"/>
      <c r="G73" s="35"/>
      <c r="H73" s="101"/>
      <c r="I73" s="101"/>
      <c r="J73" s="57"/>
      <c r="K73" s="35"/>
      <c r="L73" s="102" t="str">
        <f t="shared" si="9"/>
        <v/>
      </c>
      <c r="M73" s="103"/>
      <c r="N73" s="6" t="str">
        <f>IF(K73="","",(L73/K73)/LOOKUP(RIGHT($D$2,3),定数!$A$6:$A$13,定数!$B$6:$B$13))</f>
        <v/>
      </c>
      <c r="O73" s="35"/>
      <c r="P73" s="8"/>
      <c r="Q73" s="101"/>
      <c r="R73" s="101"/>
      <c r="S73" s="104" t="str">
        <f>IF(Q73="","",U73*N73*LOOKUP(RIGHT($D$2,3),定数!$A$6:$A$13,定数!$B$6:$B$13))</f>
        <v/>
      </c>
      <c r="T73" s="104"/>
      <c r="U73" s="105" t="str">
        <f t="shared" si="5"/>
        <v/>
      </c>
      <c r="V73" s="105"/>
      <c r="W73" t="str">
        <f t="shared" si="10"/>
        <v/>
      </c>
      <c r="X73" t="str">
        <f t="shared" si="2"/>
        <v/>
      </c>
      <c r="Y73" s="41" t="str">
        <f t="shared" si="6"/>
        <v/>
      </c>
      <c r="Z73" s="42" t="str">
        <f t="shared" si="7"/>
        <v/>
      </c>
      <c r="AA73" t="str">
        <f t="shared" si="3"/>
        <v/>
      </c>
      <c r="AB73" t="str">
        <f t="shared" si="4"/>
        <v/>
      </c>
    </row>
    <row r="74" spans="2:28" x14ac:dyDescent="0.2">
      <c r="B74" s="35">
        <v>66</v>
      </c>
      <c r="C74" s="100" t="str">
        <f t="shared" ref="C74:C108" si="11">IF(S73="","",C73+S73)</f>
        <v/>
      </c>
      <c r="D74" s="100"/>
      <c r="E74" s="35"/>
      <c r="F74" s="8"/>
      <c r="G74" s="35"/>
      <c r="H74" s="101"/>
      <c r="I74" s="101"/>
      <c r="J74" s="57"/>
      <c r="K74" s="35"/>
      <c r="L74" s="102" t="str">
        <f t="shared" si="9"/>
        <v/>
      </c>
      <c r="M74" s="103"/>
      <c r="N74" s="6" t="str">
        <f>IF(K74="","",(L74/K74)/LOOKUP(RIGHT($D$2,3),定数!$A$6:$A$13,定数!$B$6:$B$13))</f>
        <v/>
      </c>
      <c r="O74" s="35"/>
      <c r="P74" s="8"/>
      <c r="Q74" s="101"/>
      <c r="R74" s="101"/>
      <c r="S74" s="104" t="str">
        <f>IF(Q74="","",U74*N74*LOOKUP(RIGHT($D$2,3),定数!$A$6:$A$13,定数!$B$6:$B$13))</f>
        <v/>
      </c>
      <c r="T74" s="104"/>
      <c r="U74" s="105" t="str">
        <f t="shared" si="5"/>
        <v/>
      </c>
      <c r="V74" s="105"/>
      <c r="W74" t="str">
        <f t="shared" si="10"/>
        <v/>
      </c>
      <c r="X74" t="str">
        <f t="shared" si="10"/>
        <v/>
      </c>
      <c r="Y74" s="41" t="str">
        <f t="shared" si="6"/>
        <v/>
      </c>
      <c r="Z74" s="42" t="str">
        <f t="shared" si="7"/>
        <v/>
      </c>
      <c r="AA74" t="str">
        <f t="shared" ref="AA74:AA108" si="12">IF(S74&gt;0,S74,"")</f>
        <v/>
      </c>
      <c r="AB74" t="str">
        <f t="shared" ref="AB74:AB108" si="13">IF(S74&lt;0,S74,"")</f>
        <v/>
      </c>
    </row>
    <row r="75" spans="2:28" x14ac:dyDescent="0.2">
      <c r="B75" s="35">
        <v>67</v>
      </c>
      <c r="C75" s="100" t="str">
        <f t="shared" si="11"/>
        <v/>
      </c>
      <c r="D75" s="100"/>
      <c r="E75" s="35"/>
      <c r="F75" s="8"/>
      <c r="G75" s="35"/>
      <c r="H75" s="101"/>
      <c r="I75" s="101"/>
      <c r="J75" s="57"/>
      <c r="K75" s="35"/>
      <c r="L75" s="102" t="str">
        <f t="shared" ref="L75:L108" si="14">IF(K75="","",C75*0.03)</f>
        <v/>
      </c>
      <c r="M75" s="103"/>
      <c r="N75" s="6" t="str">
        <f>IF(K75="","",(L75/K75)/LOOKUP(RIGHT($D$2,3),定数!$A$6:$A$13,定数!$B$6:$B$13))</f>
        <v/>
      </c>
      <c r="O75" s="35"/>
      <c r="P75" s="8"/>
      <c r="Q75" s="101"/>
      <c r="R75" s="101"/>
      <c r="S75" s="104" t="str">
        <f>IF(Q75="","",U75*N75*LOOKUP(RIGHT($D$2,3),定数!$A$6:$A$13,定数!$B$6:$B$13))</f>
        <v/>
      </c>
      <c r="T75" s="104"/>
      <c r="U75" s="105" t="str">
        <f t="shared" si="5"/>
        <v/>
      </c>
      <c r="V75" s="105"/>
      <c r="W75" t="str">
        <f t="shared" ref="W75:X90" si="15">IF(T75&lt;&gt;"",IF(T75&lt;0,1+W74,0),"")</f>
        <v/>
      </c>
      <c r="X75" t="str">
        <f t="shared" si="15"/>
        <v/>
      </c>
      <c r="Y75" s="41" t="str">
        <f t="shared" si="6"/>
        <v/>
      </c>
      <c r="Z75" s="42" t="str">
        <f t="shared" si="7"/>
        <v/>
      </c>
      <c r="AA75" t="str">
        <f t="shared" si="12"/>
        <v/>
      </c>
      <c r="AB75" t="str">
        <f t="shared" si="13"/>
        <v/>
      </c>
    </row>
    <row r="76" spans="2:28" x14ac:dyDescent="0.2">
      <c r="B76" s="35">
        <v>68</v>
      </c>
      <c r="C76" s="100" t="str">
        <f t="shared" si="11"/>
        <v/>
      </c>
      <c r="D76" s="100"/>
      <c r="E76" s="35"/>
      <c r="F76" s="8"/>
      <c r="G76" s="35"/>
      <c r="H76" s="101"/>
      <c r="I76" s="101"/>
      <c r="J76" s="57"/>
      <c r="K76" s="35"/>
      <c r="L76" s="102" t="str">
        <f t="shared" si="14"/>
        <v/>
      </c>
      <c r="M76" s="103"/>
      <c r="N76" s="6" t="str">
        <f>IF(K76="","",(L76/K76)/LOOKUP(RIGHT($D$2,3),定数!$A$6:$A$13,定数!$B$6:$B$13))</f>
        <v/>
      </c>
      <c r="O76" s="35"/>
      <c r="P76" s="8"/>
      <c r="Q76" s="101"/>
      <c r="R76" s="101"/>
      <c r="S76" s="104" t="str">
        <f>IF(Q76="","",U76*N76*LOOKUP(RIGHT($D$2,3),定数!$A$6:$A$13,定数!$B$6:$B$13))</f>
        <v/>
      </c>
      <c r="T76" s="104"/>
      <c r="U76" s="105" t="str">
        <f t="shared" ref="U76:U108" si="16">IF(Q76="","",IF(G76="買",(Q76-H76),(H76-Q76))*IF(RIGHT($D$2,3)="JPY",100,10000))</f>
        <v/>
      </c>
      <c r="V76" s="105"/>
      <c r="W76" t="str">
        <f t="shared" si="15"/>
        <v/>
      </c>
      <c r="X76" t="str">
        <f t="shared" si="15"/>
        <v/>
      </c>
      <c r="Y76" s="41" t="str">
        <f t="shared" ref="Y76:Y108" si="17">IF(C76&lt;&gt;"",MAX(Y75,C76),"")</f>
        <v/>
      </c>
      <c r="Z76" s="42" t="str">
        <f t="shared" ref="Z76:Z108" si="18">IF(Y76&lt;&gt;"",1-(C76/Y76),"")</f>
        <v/>
      </c>
      <c r="AA76" t="str">
        <f t="shared" si="12"/>
        <v/>
      </c>
      <c r="AB76" t="str">
        <f t="shared" si="13"/>
        <v/>
      </c>
    </row>
    <row r="77" spans="2:28" x14ac:dyDescent="0.2">
      <c r="B77" s="35">
        <v>69</v>
      </c>
      <c r="C77" s="100" t="str">
        <f t="shared" si="11"/>
        <v/>
      </c>
      <c r="D77" s="100"/>
      <c r="E77" s="35"/>
      <c r="F77" s="8"/>
      <c r="G77" s="35"/>
      <c r="H77" s="101"/>
      <c r="I77" s="101"/>
      <c r="J77" s="57"/>
      <c r="K77" s="35"/>
      <c r="L77" s="102" t="str">
        <f t="shared" si="14"/>
        <v/>
      </c>
      <c r="M77" s="103"/>
      <c r="N77" s="6" t="str">
        <f>IF(K77="","",(L77/K77)/LOOKUP(RIGHT($D$2,3),定数!$A$6:$A$13,定数!$B$6:$B$13))</f>
        <v/>
      </c>
      <c r="O77" s="35"/>
      <c r="P77" s="8"/>
      <c r="Q77" s="101"/>
      <c r="R77" s="101"/>
      <c r="S77" s="104" t="str">
        <f>IF(Q77="","",U77*N77*LOOKUP(RIGHT($D$2,3),定数!$A$6:$A$13,定数!$B$6:$B$13))</f>
        <v/>
      </c>
      <c r="T77" s="104"/>
      <c r="U77" s="105" t="str">
        <f t="shared" si="16"/>
        <v/>
      </c>
      <c r="V77" s="105"/>
      <c r="W77" t="str">
        <f t="shared" si="15"/>
        <v/>
      </c>
      <c r="X77" t="str">
        <f t="shared" si="15"/>
        <v/>
      </c>
      <c r="Y77" s="41" t="str">
        <f t="shared" si="17"/>
        <v/>
      </c>
      <c r="Z77" s="42" t="str">
        <f t="shared" si="18"/>
        <v/>
      </c>
      <c r="AA77" t="str">
        <f t="shared" si="12"/>
        <v/>
      </c>
      <c r="AB77" t="str">
        <f t="shared" si="13"/>
        <v/>
      </c>
    </row>
    <row r="78" spans="2:28" x14ac:dyDescent="0.2">
      <c r="B78" s="35">
        <v>70</v>
      </c>
      <c r="C78" s="100" t="str">
        <f t="shared" si="11"/>
        <v/>
      </c>
      <c r="D78" s="100"/>
      <c r="E78" s="35"/>
      <c r="F78" s="8"/>
      <c r="G78" s="35"/>
      <c r="H78" s="101"/>
      <c r="I78" s="101"/>
      <c r="J78" s="57"/>
      <c r="K78" s="35"/>
      <c r="L78" s="102" t="str">
        <f t="shared" si="14"/>
        <v/>
      </c>
      <c r="M78" s="103"/>
      <c r="N78" s="6" t="str">
        <f>IF(K78="","",(L78/K78)/LOOKUP(RIGHT($D$2,3),定数!$A$6:$A$13,定数!$B$6:$B$13))</f>
        <v/>
      </c>
      <c r="O78" s="35"/>
      <c r="P78" s="8"/>
      <c r="Q78" s="101"/>
      <c r="R78" s="101"/>
      <c r="S78" s="104" t="str">
        <f>IF(Q78="","",U78*N78*LOOKUP(RIGHT($D$2,3),定数!$A$6:$A$13,定数!$B$6:$B$13))</f>
        <v/>
      </c>
      <c r="T78" s="104"/>
      <c r="U78" s="105" t="str">
        <f t="shared" si="16"/>
        <v/>
      </c>
      <c r="V78" s="105"/>
      <c r="W78" t="str">
        <f t="shared" si="15"/>
        <v/>
      </c>
      <c r="X78" t="str">
        <f t="shared" si="15"/>
        <v/>
      </c>
      <c r="Y78" s="41" t="str">
        <f t="shared" si="17"/>
        <v/>
      </c>
      <c r="Z78" s="42" t="str">
        <f t="shared" si="18"/>
        <v/>
      </c>
      <c r="AA78" t="str">
        <f t="shared" si="12"/>
        <v/>
      </c>
      <c r="AB78" t="str">
        <f t="shared" si="13"/>
        <v/>
      </c>
    </row>
    <row r="79" spans="2:28" x14ac:dyDescent="0.2">
      <c r="B79" s="35">
        <v>71</v>
      </c>
      <c r="C79" s="100" t="str">
        <f t="shared" si="11"/>
        <v/>
      </c>
      <c r="D79" s="100"/>
      <c r="E79" s="35"/>
      <c r="F79" s="8"/>
      <c r="G79" s="35"/>
      <c r="H79" s="101"/>
      <c r="I79" s="101"/>
      <c r="J79" s="57"/>
      <c r="K79" s="35"/>
      <c r="L79" s="102" t="str">
        <f t="shared" si="14"/>
        <v/>
      </c>
      <c r="M79" s="103"/>
      <c r="N79" s="6" t="str">
        <f>IF(K79="","",(L79/K79)/LOOKUP(RIGHT($D$2,3),定数!$A$6:$A$13,定数!$B$6:$B$13))</f>
        <v/>
      </c>
      <c r="O79" s="35"/>
      <c r="P79" s="8"/>
      <c r="Q79" s="101"/>
      <c r="R79" s="101"/>
      <c r="S79" s="104" t="str">
        <f>IF(Q79="","",U79*N79*LOOKUP(RIGHT($D$2,3),定数!$A$6:$A$13,定数!$B$6:$B$13))</f>
        <v/>
      </c>
      <c r="T79" s="104"/>
      <c r="U79" s="105" t="str">
        <f t="shared" si="16"/>
        <v/>
      </c>
      <c r="V79" s="105"/>
      <c r="W79" t="str">
        <f t="shared" si="15"/>
        <v/>
      </c>
      <c r="X79" t="str">
        <f t="shared" si="15"/>
        <v/>
      </c>
      <c r="Y79" s="41" t="str">
        <f t="shared" si="17"/>
        <v/>
      </c>
      <c r="Z79" s="42" t="str">
        <f t="shared" si="18"/>
        <v/>
      </c>
      <c r="AA79" t="str">
        <f t="shared" si="12"/>
        <v/>
      </c>
      <c r="AB79" t="str">
        <f t="shared" si="13"/>
        <v/>
      </c>
    </row>
    <row r="80" spans="2:28" x14ac:dyDescent="0.2">
      <c r="B80" s="35">
        <v>72</v>
      </c>
      <c r="C80" s="100" t="str">
        <f t="shared" si="11"/>
        <v/>
      </c>
      <c r="D80" s="100"/>
      <c r="E80" s="35"/>
      <c r="F80" s="8"/>
      <c r="G80" s="35"/>
      <c r="H80" s="101"/>
      <c r="I80" s="101"/>
      <c r="J80" s="57"/>
      <c r="K80" s="35"/>
      <c r="L80" s="102" t="str">
        <f t="shared" si="14"/>
        <v/>
      </c>
      <c r="M80" s="103"/>
      <c r="N80" s="6" t="str">
        <f>IF(K80="","",(L80/K80)/LOOKUP(RIGHT($D$2,3),定数!$A$6:$A$13,定数!$B$6:$B$13))</f>
        <v/>
      </c>
      <c r="O80" s="35"/>
      <c r="P80" s="8"/>
      <c r="Q80" s="101"/>
      <c r="R80" s="101"/>
      <c r="S80" s="104" t="str">
        <f>IF(Q80="","",U80*N80*LOOKUP(RIGHT($D$2,3),定数!$A$6:$A$13,定数!$B$6:$B$13))</f>
        <v/>
      </c>
      <c r="T80" s="104"/>
      <c r="U80" s="105" t="str">
        <f t="shared" si="16"/>
        <v/>
      </c>
      <c r="V80" s="105"/>
      <c r="W80" t="str">
        <f t="shared" si="15"/>
        <v/>
      </c>
      <c r="X80" t="str">
        <f t="shared" si="15"/>
        <v/>
      </c>
      <c r="Y80" s="41" t="str">
        <f t="shared" si="17"/>
        <v/>
      </c>
      <c r="Z80" s="42" t="str">
        <f t="shared" si="18"/>
        <v/>
      </c>
      <c r="AA80" t="str">
        <f t="shared" si="12"/>
        <v/>
      </c>
      <c r="AB80" t="str">
        <f t="shared" si="13"/>
        <v/>
      </c>
    </row>
    <row r="81" spans="2:28" x14ac:dyDescent="0.2">
      <c r="B81" s="35">
        <v>73</v>
      </c>
      <c r="C81" s="100" t="str">
        <f t="shared" si="11"/>
        <v/>
      </c>
      <c r="D81" s="100"/>
      <c r="E81" s="35"/>
      <c r="F81" s="8"/>
      <c r="G81" s="35"/>
      <c r="H81" s="101"/>
      <c r="I81" s="101"/>
      <c r="J81" s="57"/>
      <c r="K81" s="35"/>
      <c r="L81" s="102" t="str">
        <f t="shared" si="14"/>
        <v/>
      </c>
      <c r="M81" s="103"/>
      <c r="N81" s="6" t="str">
        <f>IF(K81="","",(L81/K81)/LOOKUP(RIGHT($D$2,3),定数!$A$6:$A$13,定数!$B$6:$B$13))</f>
        <v/>
      </c>
      <c r="O81" s="35"/>
      <c r="P81" s="8"/>
      <c r="Q81" s="101"/>
      <c r="R81" s="101"/>
      <c r="S81" s="104" t="str">
        <f>IF(Q81="","",U81*N81*LOOKUP(RIGHT($D$2,3),定数!$A$6:$A$13,定数!$B$6:$B$13))</f>
        <v/>
      </c>
      <c r="T81" s="104"/>
      <c r="U81" s="105" t="str">
        <f t="shared" si="16"/>
        <v/>
      </c>
      <c r="V81" s="105"/>
      <c r="W81" t="str">
        <f t="shared" si="15"/>
        <v/>
      </c>
      <c r="X81" t="str">
        <f t="shared" si="15"/>
        <v/>
      </c>
      <c r="Y81" s="41" t="str">
        <f t="shared" si="17"/>
        <v/>
      </c>
      <c r="Z81" s="42" t="str">
        <f t="shared" si="18"/>
        <v/>
      </c>
      <c r="AA81" t="str">
        <f t="shared" si="12"/>
        <v/>
      </c>
      <c r="AB81" t="str">
        <f t="shared" si="13"/>
        <v/>
      </c>
    </row>
    <row r="82" spans="2:28" x14ac:dyDescent="0.2">
      <c r="B82" s="35">
        <v>74</v>
      </c>
      <c r="C82" s="100" t="str">
        <f t="shared" si="11"/>
        <v/>
      </c>
      <c r="D82" s="100"/>
      <c r="E82" s="35"/>
      <c r="F82" s="8"/>
      <c r="G82" s="35"/>
      <c r="H82" s="101"/>
      <c r="I82" s="101"/>
      <c r="J82" s="57"/>
      <c r="K82" s="35"/>
      <c r="L82" s="102" t="str">
        <f t="shared" si="14"/>
        <v/>
      </c>
      <c r="M82" s="103"/>
      <c r="N82" s="6" t="str">
        <f>IF(K82="","",(L82/K82)/LOOKUP(RIGHT($D$2,3),定数!$A$6:$A$13,定数!$B$6:$B$13))</f>
        <v/>
      </c>
      <c r="O82" s="35"/>
      <c r="P82" s="8"/>
      <c r="Q82" s="101"/>
      <c r="R82" s="101"/>
      <c r="S82" s="104" t="str">
        <f>IF(Q82="","",U82*N82*LOOKUP(RIGHT($D$2,3),定数!$A$6:$A$13,定数!$B$6:$B$13))</f>
        <v/>
      </c>
      <c r="T82" s="104"/>
      <c r="U82" s="105" t="str">
        <f t="shared" si="16"/>
        <v/>
      </c>
      <c r="V82" s="105"/>
      <c r="W82" t="str">
        <f t="shared" si="15"/>
        <v/>
      </c>
      <c r="X82" t="str">
        <f t="shared" si="15"/>
        <v/>
      </c>
      <c r="Y82" s="41" t="str">
        <f t="shared" si="17"/>
        <v/>
      </c>
      <c r="Z82" s="42" t="str">
        <f t="shared" si="18"/>
        <v/>
      </c>
      <c r="AA82" t="str">
        <f t="shared" si="12"/>
        <v/>
      </c>
      <c r="AB82" t="str">
        <f t="shared" si="13"/>
        <v/>
      </c>
    </row>
    <row r="83" spans="2:28" x14ac:dyDescent="0.2">
      <c r="B83" s="35">
        <v>75</v>
      </c>
      <c r="C83" s="100" t="str">
        <f t="shared" si="11"/>
        <v/>
      </c>
      <c r="D83" s="100"/>
      <c r="E83" s="35"/>
      <c r="F83" s="8"/>
      <c r="G83" s="35"/>
      <c r="H83" s="101"/>
      <c r="I83" s="101"/>
      <c r="J83" s="57"/>
      <c r="K83" s="35"/>
      <c r="L83" s="102" t="str">
        <f t="shared" si="14"/>
        <v/>
      </c>
      <c r="M83" s="103"/>
      <c r="N83" s="6" t="str">
        <f>IF(K83="","",(L83/K83)/LOOKUP(RIGHT($D$2,3),定数!$A$6:$A$13,定数!$B$6:$B$13))</f>
        <v/>
      </c>
      <c r="O83" s="35"/>
      <c r="P83" s="8"/>
      <c r="Q83" s="101"/>
      <c r="R83" s="101"/>
      <c r="S83" s="104" t="str">
        <f>IF(Q83="","",U83*N83*LOOKUP(RIGHT($D$2,3),定数!$A$6:$A$13,定数!$B$6:$B$13))</f>
        <v/>
      </c>
      <c r="T83" s="104"/>
      <c r="U83" s="105" t="str">
        <f t="shared" si="16"/>
        <v/>
      </c>
      <c r="V83" s="105"/>
      <c r="W83" t="str">
        <f t="shared" si="15"/>
        <v/>
      </c>
      <c r="X83" t="str">
        <f t="shared" si="15"/>
        <v/>
      </c>
      <c r="Y83" s="41" t="str">
        <f t="shared" si="17"/>
        <v/>
      </c>
      <c r="Z83" s="42" t="str">
        <f t="shared" si="18"/>
        <v/>
      </c>
      <c r="AA83" t="str">
        <f t="shared" si="12"/>
        <v/>
      </c>
      <c r="AB83" t="str">
        <f t="shared" si="13"/>
        <v/>
      </c>
    </row>
    <row r="84" spans="2:28" x14ac:dyDescent="0.2">
      <c r="B84" s="35">
        <v>76</v>
      </c>
      <c r="C84" s="100" t="str">
        <f t="shared" si="11"/>
        <v/>
      </c>
      <c r="D84" s="100"/>
      <c r="E84" s="35"/>
      <c r="F84" s="8"/>
      <c r="G84" s="35"/>
      <c r="H84" s="101"/>
      <c r="I84" s="101"/>
      <c r="J84" s="57"/>
      <c r="K84" s="35"/>
      <c r="L84" s="102" t="str">
        <f t="shared" si="14"/>
        <v/>
      </c>
      <c r="M84" s="103"/>
      <c r="N84" s="6" t="str">
        <f>IF(K84="","",(L84/K84)/LOOKUP(RIGHT($D$2,3),定数!$A$6:$A$13,定数!$B$6:$B$13))</f>
        <v/>
      </c>
      <c r="O84" s="35"/>
      <c r="P84" s="8"/>
      <c r="Q84" s="101"/>
      <c r="R84" s="101"/>
      <c r="S84" s="104" t="str">
        <f>IF(Q84="","",U84*N84*LOOKUP(RIGHT($D$2,3),定数!$A$6:$A$13,定数!$B$6:$B$13))</f>
        <v/>
      </c>
      <c r="T84" s="104"/>
      <c r="U84" s="105" t="str">
        <f t="shared" si="16"/>
        <v/>
      </c>
      <c r="V84" s="105"/>
      <c r="W84" t="str">
        <f t="shared" si="15"/>
        <v/>
      </c>
      <c r="X84" t="str">
        <f t="shared" si="15"/>
        <v/>
      </c>
      <c r="Y84" s="41" t="str">
        <f t="shared" si="17"/>
        <v/>
      </c>
      <c r="Z84" s="42" t="str">
        <f t="shared" si="18"/>
        <v/>
      </c>
      <c r="AA84" t="str">
        <f t="shared" si="12"/>
        <v/>
      </c>
      <c r="AB84" t="str">
        <f t="shared" si="13"/>
        <v/>
      </c>
    </row>
    <row r="85" spans="2:28" x14ac:dyDescent="0.2">
      <c r="B85" s="35">
        <v>77</v>
      </c>
      <c r="C85" s="100" t="str">
        <f t="shared" si="11"/>
        <v/>
      </c>
      <c r="D85" s="100"/>
      <c r="E85" s="35"/>
      <c r="F85" s="8"/>
      <c r="G85" s="35"/>
      <c r="H85" s="101"/>
      <c r="I85" s="101"/>
      <c r="J85" s="57"/>
      <c r="K85" s="35"/>
      <c r="L85" s="102" t="str">
        <f t="shared" si="14"/>
        <v/>
      </c>
      <c r="M85" s="103"/>
      <c r="N85" s="6" t="str">
        <f>IF(K85="","",(L85/K85)/LOOKUP(RIGHT($D$2,3),定数!$A$6:$A$13,定数!$B$6:$B$13))</f>
        <v/>
      </c>
      <c r="O85" s="35"/>
      <c r="P85" s="8"/>
      <c r="Q85" s="101"/>
      <c r="R85" s="101"/>
      <c r="S85" s="104" t="str">
        <f>IF(Q85="","",U85*N85*LOOKUP(RIGHT($D$2,3),定数!$A$6:$A$13,定数!$B$6:$B$13))</f>
        <v/>
      </c>
      <c r="T85" s="104"/>
      <c r="U85" s="105" t="str">
        <f t="shared" si="16"/>
        <v/>
      </c>
      <c r="V85" s="105"/>
      <c r="W85" t="str">
        <f t="shared" si="15"/>
        <v/>
      </c>
      <c r="X85" t="str">
        <f t="shared" si="15"/>
        <v/>
      </c>
      <c r="Y85" s="41" t="str">
        <f t="shared" si="17"/>
        <v/>
      </c>
      <c r="Z85" s="42" t="str">
        <f t="shared" si="18"/>
        <v/>
      </c>
      <c r="AA85" t="str">
        <f t="shared" si="12"/>
        <v/>
      </c>
      <c r="AB85" t="str">
        <f t="shared" si="13"/>
        <v/>
      </c>
    </row>
    <row r="86" spans="2:28" x14ac:dyDescent="0.2">
      <c r="B86" s="35">
        <v>78</v>
      </c>
      <c r="C86" s="100" t="str">
        <f t="shared" si="11"/>
        <v/>
      </c>
      <c r="D86" s="100"/>
      <c r="E86" s="35"/>
      <c r="F86" s="8"/>
      <c r="G86" s="35"/>
      <c r="H86" s="101"/>
      <c r="I86" s="101"/>
      <c r="J86" s="57"/>
      <c r="K86" s="35"/>
      <c r="L86" s="102" t="str">
        <f t="shared" si="14"/>
        <v/>
      </c>
      <c r="M86" s="103"/>
      <c r="N86" s="6" t="str">
        <f>IF(K86="","",(L86/K86)/LOOKUP(RIGHT($D$2,3),定数!$A$6:$A$13,定数!$B$6:$B$13))</f>
        <v/>
      </c>
      <c r="O86" s="35"/>
      <c r="P86" s="8"/>
      <c r="Q86" s="101"/>
      <c r="R86" s="101"/>
      <c r="S86" s="104" t="str">
        <f>IF(Q86="","",U86*N86*LOOKUP(RIGHT($D$2,3),定数!$A$6:$A$13,定数!$B$6:$B$13))</f>
        <v/>
      </c>
      <c r="T86" s="104"/>
      <c r="U86" s="105" t="str">
        <f t="shared" si="16"/>
        <v/>
      </c>
      <c r="V86" s="105"/>
      <c r="W86" t="str">
        <f t="shared" si="15"/>
        <v/>
      </c>
      <c r="X86" t="str">
        <f t="shared" si="15"/>
        <v/>
      </c>
      <c r="Y86" s="41" t="str">
        <f t="shared" si="17"/>
        <v/>
      </c>
      <c r="Z86" s="42" t="str">
        <f t="shared" si="18"/>
        <v/>
      </c>
      <c r="AA86" t="str">
        <f t="shared" si="12"/>
        <v/>
      </c>
      <c r="AB86" t="str">
        <f t="shared" si="13"/>
        <v/>
      </c>
    </row>
    <row r="87" spans="2:28" x14ac:dyDescent="0.2">
      <c r="B87" s="35">
        <v>79</v>
      </c>
      <c r="C87" s="100" t="str">
        <f t="shared" si="11"/>
        <v/>
      </c>
      <c r="D87" s="100"/>
      <c r="E87" s="35"/>
      <c r="F87" s="8"/>
      <c r="G87" s="35"/>
      <c r="H87" s="101"/>
      <c r="I87" s="101"/>
      <c r="J87" s="57"/>
      <c r="K87" s="35"/>
      <c r="L87" s="102" t="str">
        <f t="shared" si="14"/>
        <v/>
      </c>
      <c r="M87" s="103"/>
      <c r="N87" s="6" t="str">
        <f>IF(K87="","",(L87/K87)/LOOKUP(RIGHT($D$2,3),定数!$A$6:$A$13,定数!$B$6:$B$13))</f>
        <v/>
      </c>
      <c r="O87" s="35"/>
      <c r="P87" s="8"/>
      <c r="Q87" s="101"/>
      <c r="R87" s="101"/>
      <c r="S87" s="104" t="str">
        <f>IF(Q87="","",U87*N87*LOOKUP(RIGHT($D$2,3),定数!$A$6:$A$13,定数!$B$6:$B$13))</f>
        <v/>
      </c>
      <c r="T87" s="104"/>
      <c r="U87" s="105" t="str">
        <f t="shared" si="16"/>
        <v/>
      </c>
      <c r="V87" s="105"/>
      <c r="W87" t="str">
        <f t="shared" si="15"/>
        <v/>
      </c>
      <c r="X87" t="str">
        <f t="shared" si="15"/>
        <v/>
      </c>
      <c r="Y87" s="41" t="str">
        <f t="shared" si="17"/>
        <v/>
      </c>
      <c r="Z87" s="42" t="str">
        <f t="shared" si="18"/>
        <v/>
      </c>
      <c r="AA87" t="str">
        <f t="shared" si="12"/>
        <v/>
      </c>
      <c r="AB87" t="str">
        <f t="shared" si="13"/>
        <v/>
      </c>
    </row>
    <row r="88" spans="2:28" x14ac:dyDescent="0.2">
      <c r="B88" s="35">
        <v>80</v>
      </c>
      <c r="C88" s="100" t="str">
        <f t="shared" si="11"/>
        <v/>
      </c>
      <c r="D88" s="100"/>
      <c r="E88" s="35"/>
      <c r="F88" s="8"/>
      <c r="G88" s="35"/>
      <c r="H88" s="101"/>
      <c r="I88" s="101"/>
      <c r="J88" s="57"/>
      <c r="K88" s="35"/>
      <c r="L88" s="102" t="str">
        <f t="shared" si="14"/>
        <v/>
      </c>
      <c r="M88" s="103"/>
      <c r="N88" s="6" t="str">
        <f>IF(K88="","",(L88/K88)/LOOKUP(RIGHT($D$2,3),定数!$A$6:$A$13,定数!$B$6:$B$13))</f>
        <v/>
      </c>
      <c r="O88" s="35"/>
      <c r="P88" s="8"/>
      <c r="Q88" s="101"/>
      <c r="R88" s="101"/>
      <c r="S88" s="104" t="str">
        <f>IF(Q88="","",U88*N88*LOOKUP(RIGHT($D$2,3),定数!$A$6:$A$13,定数!$B$6:$B$13))</f>
        <v/>
      </c>
      <c r="T88" s="104"/>
      <c r="U88" s="105" t="str">
        <f t="shared" si="16"/>
        <v/>
      </c>
      <c r="V88" s="105"/>
      <c r="W88" t="str">
        <f t="shared" si="15"/>
        <v/>
      </c>
      <c r="X88" t="str">
        <f t="shared" si="15"/>
        <v/>
      </c>
      <c r="Y88" s="41" t="str">
        <f t="shared" si="17"/>
        <v/>
      </c>
      <c r="Z88" s="42" t="str">
        <f t="shared" si="18"/>
        <v/>
      </c>
      <c r="AA88" t="str">
        <f t="shared" si="12"/>
        <v/>
      </c>
      <c r="AB88" t="str">
        <f t="shared" si="13"/>
        <v/>
      </c>
    </row>
    <row r="89" spans="2:28" x14ac:dyDescent="0.2">
      <c r="B89" s="35">
        <v>81</v>
      </c>
      <c r="C89" s="100" t="str">
        <f t="shared" si="11"/>
        <v/>
      </c>
      <c r="D89" s="100"/>
      <c r="E89" s="35"/>
      <c r="F89" s="8"/>
      <c r="G89" s="35"/>
      <c r="H89" s="101"/>
      <c r="I89" s="101"/>
      <c r="J89" s="57"/>
      <c r="K89" s="35"/>
      <c r="L89" s="102" t="str">
        <f t="shared" si="14"/>
        <v/>
      </c>
      <c r="M89" s="103"/>
      <c r="N89" s="6" t="str">
        <f>IF(K89="","",(L89/K89)/LOOKUP(RIGHT($D$2,3),定数!$A$6:$A$13,定数!$B$6:$B$13))</f>
        <v/>
      </c>
      <c r="O89" s="35"/>
      <c r="P89" s="8"/>
      <c r="Q89" s="101"/>
      <c r="R89" s="101"/>
      <c r="S89" s="104" t="str">
        <f>IF(Q89="","",U89*N89*LOOKUP(RIGHT($D$2,3),定数!$A$6:$A$13,定数!$B$6:$B$13))</f>
        <v/>
      </c>
      <c r="T89" s="104"/>
      <c r="U89" s="105" t="str">
        <f t="shared" si="16"/>
        <v/>
      </c>
      <c r="V89" s="105"/>
      <c r="W89" t="str">
        <f t="shared" si="15"/>
        <v/>
      </c>
      <c r="X89" t="str">
        <f t="shared" si="15"/>
        <v/>
      </c>
      <c r="Y89" s="41" t="str">
        <f t="shared" si="17"/>
        <v/>
      </c>
      <c r="Z89" s="42" t="str">
        <f t="shared" si="18"/>
        <v/>
      </c>
      <c r="AA89" t="str">
        <f t="shared" si="12"/>
        <v/>
      </c>
      <c r="AB89" t="str">
        <f t="shared" si="13"/>
        <v/>
      </c>
    </row>
    <row r="90" spans="2:28" x14ac:dyDescent="0.2">
      <c r="B90" s="35">
        <v>82</v>
      </c>
      <c r="C90" s="100" t="str">
        <f t="shared" si="11"/>
        <v/>
      </c>
      <c r="D90" s="100"/>
      <c r="E90" s="35"/>
      <c r="F90" s="8"/>
      <c r="G90" s="35"/>
      <c r="H90" s="101"/>
      <c r="I90" s="101"/>
      <c r="J90" s="57"/>
      <c r="K90" s="35"/>
      <c r="L90" s="102" t="str">
        <f t="shared" si="14"/>
        <v/>
      </c>
      <c r="M90" s="103"/>
      <c r="N90" s="6" t="str">
        <f>IF(K90="","",(L90/K90)/LOOKUP(RIGHT($D$2,3),定数!$A$6:$A$13,定数!$B$6:$B$13))</f>
        <v/>
      </c>
      <c r="O90" s="35"/>
      <c r="P90" s="8"/>
      <c r="Q90" s="101"/>
      <c r="R90" s="101"/>
      <c r="S90" s="104" t="str">
        <f>IF(Q90="","",U90*N90*LOOKUP(RIGHT($D$2,3),定数!$A$6:$A$13,定数!$B$6:$B$13))</f>
        <v/>
      </c>
      <c r="T90" s="104"/>
      <c r="U90" s="105" t="str">
        <f t="shared" si="16"/>
        <v/>
      </c>
      <c r="V90" s="105"/>
      <c r="W90" t="str">
        <f t="shared" si="15"/>
        <v/>
      </c>
      <c r="X90" t="str">
        <f t="shared" si="15"/>
        <v/>
      </c>
      <c r="Y90" s="41" t="str">
        <f t="shared" si="17"/>
        <v/>
      </c>
      <c r="Z90" s="42" t="str">
        <f t="shared" si="18"/>
        <v/>
      </c>
      <c r="AA90" t="str">
        <f t="shared" si="12"/>
        <v/>
      </c>
      <c r="AB90" t="str">
        <f t="shared" si="13"/>
        <v/>
      </c>
    </row>
    <row r="91" spans="2:28" x14ac:dyDescent="0.2">
      <c r="B91" s="35">
        <v>83</v>
      </c>
      <c r="C91" s="100" t="str">
        <f t="shared" si="11"/>
        <v/>
      </c>
      <c r="D91" s="100"/>
      <c r="E91" s="35"/>
      <c r="F91" s="8"/>
      <c r="G91" s="35"/>
      <c r="H91" s="101"/>
      <c r="I91" s="101"/>
      <c r="J91" s="57"/>
      <c r="K91" s="35"/>
      <c r="L91" s="102" t="str">
        <f t="shared" si="14"/>
        <v/>
      </c>
      <c r="M91" s="103"/>
      <c r="N91" s="6" t="str">
        <f>IF(K91="","",(L91/K91)/LOOKUP(RIGHT($D$2,3),定数!$A$6:$A$13,定数!$B$6:$B$13))</f>
        <v/>
      </c>
      <c r="O91" s="35"/>
      <c r="P91" s="8"/>
      <c r="Q91" s="101"/>
      <c r="R91" s="101"/>
      <c r="S91" s="104" t="str">
        <f>IF(Q91="","",U91*N91*LOOKUP(RIGHT($D$2,3),定数!$A$6:$A$13,定数!$B$6:$B$13))</f>
        <v/>
      </c>
      <c r="T91" s="104"/>
      <c r="U91" s="105" t="str">
        <f t="shared" si="16"/>
        <v/>
      </c>
      <c r="V91" s="105"/>
      <c r="W91" t="str">
        <f t="shared" ref="W91:X106" si="19">IF(T91&lt;&gt;"",IF(T91&lt;0,1+W90,0),"")</f>
        <v/>
      </c>
      <c r="X91" t="str">
        <f t="shared" si="19"/>
        <v/>
      </c>
      <c r="Y91" s="41" t="str">
        <f t="shared" si="17"/>
        <v/>
      </c>
      <c r="Z91" s="42" t="str">
        <f t="shared" si="18"/>
        <v/>
      </c>
      <c r="AA91" t="str">
        <f t="shared" si="12"/>
        <v/>
      </c>
      <c r="AB91" t="str">
        <f t="shared" si="13"/>
        <v/>
      </c>
    </row>
    <row r="92" spans="2:28" x14ac:dyDescent="0.2">
      <c r="B92" s="35">
        <v>84</v>
      </c>
      <c r="C92" s="100" t="str">
        <f t="shared" si="11"/>
        <v/>
      </c>
      <c r="D92" s="100"/>
      <c r="E92" s="35"/>
      <c r="F92" s="8"/>
      <c r="G92" s="35"/>
      <c r="H92" s="101"/>
      <c r="I92" s="101"/>
      <c r="J92" s="57"/>
      <c r="K92" s="35"/>
      <c r="L92" s="102" t="str">
        <f t="shared" si="14"/>
        <v/>
      </c>
      <c r="M92" s="103"/>
      <c r="N92" s="6" t="str">
        <f>IF(K92="","",(L92/K92)/LOOKUP(RIGHT($D$2,3),定数!$A$6:$A$13,定数!$B$6:$B$13))</f>
        <v/>
      </c>
      <c r="O92" s="35"/>
      <c r="P92" s="8"/>
      <c r="Q92" s="101"/>
      <c r="R92" s="101"/>
      <c r="S92" s="104" t="str">
        <f>IF(Q92="","",U92*N92*LOOKUP(RIGHT($D$2,3),定数!$A$6:$A$13,定数!$B$6:$B$13))</f>
        <v/>
      </c>
      <c r="T92" s="104"/>
      <c r="U92" s="105" t="str">
        <f t="shared" si="16"/>
        <v/>
      </c>
      <c r="V92" s="105"/>
      <c r="W92" t="str">
        <f t="shared" si="19"/>
        <v/>
      </c>
      <c r="X92" t="str">
        <f t="shared" si="19"/>
        <v/>
      </c>
      <c r="Y92" s="41" t="str">
        <f t="shared" si="17"/>
        <v/>
      </c>
      <c r="Z92" s="42" t="str">
        <f t="shared" si="18"/>
        <v/>
      </c>
      <c r="AA92" t="str">
        <f t="shared" si="12"/>
        <v/>
      </c>
      <c r="AB92" t="str">
        <f t="shared" si="13"/>
        <v/>
      </c>
    </row>
    <row r="93" spans="2:28" x14ac:dyDescent="0.2">
      <c r="B93" s="35">
        <v>85</v>
      </c>
      <c r="C93" s="100" t="str">
        <f t="shared" si="11"/>
        <v/>
      </c>
      <c r="D93" s="100"/>
      <c r="E93" s="35"/>
      <c r="F93" s="8"/>
      <c r="G93" s="35"/>
      <c r="H93" s="101"/>
      <c r="I93" s="101"/>
      <c r="J93" s="57"/>
      <c r="K93" s="35"/>
      <c r="L93" s="102" t="str">
        <f t="shared" si="14"/>
        <v/>
      </c>
      <c r="M93" s="103"/>
      <c r="N93" s="6" t="str">
        <f>IF(K93="","",(L93/K93)/LOOKUP(RIGHT($D$2,3),定数!$A$6:$A$13,定数!$B$6:$B$13))</f>
        <v/>
      </c>
      <c r="O93" s="35"/>
      <c r="P93" s="8"/>
      <c r="Q93" s="101"/>
      <c r="R93" s="101"/>
      <c r="S93" s="104" t="str">
        <f>IF(Q93="","",U93*N93*LOOKUP(RIGHT($D$2,3),定数!$A$6:$A$13,定数!$B$6:$B$13))</f>
        <v/>
      </c>
      <c r="T93" s="104"/>
      <c r="U93" s="105" t="str">
        <f t="shared" si="16"/>
        <v/>
      </c>
      <c r="V93" s="105"/>
      <c r="W93" t="str">
        <f t="shared" si="19"/>
        <v/>
      </c>
      <c r="X93" t="str">
        <f t="shared" si="19"/>
        <v/>
      </c>
      <c r="Y93" s="41" t="str">
        <f t="shared" si="17"/>
        <v/>
      </c>
      <c r="Z93" s="42" t="str">
        <f t="shared" si="18"/>
        <v/>
      </c>
      <c r="AA93" t="str">
        <f t="shared" si="12"/>
        <v/>
      </c>
      <c r="AB93" t="str">
        <f t="shared" si="13"/>
        <v/>
      </c>
    </row>
    <row r="94" spans="2:28" x14ac:dyDescent="0.2">
      <c r="B94" s="35">
        <v>86</v>
      </c>
      <c r="C94" s="100" t="str">
        <f t="shared" si="11"/>
        <v/>
      </c>
      <c r="D94" s="100"/>
      <c r="E94" s="35"/>
      <c r="F94" s="8"/>
      <c r="G94" s="35"/>
      <c r="H94" s="101"/>
      <c r="I94" s="101"/>
      <c r="J94" s="57"/>
      <c r="K94" s="35"/>
      <c r="L94" s="102" t="str">
        <f t="shared" si="14"/>
        <v/>
      </c>
      <c r="M94" s="103"/>
      <c r="N94" s="6" t="str">
        <f>IF(K94="","",(L94/K94)/LOOKUP(RIGHT($D$2,3),定数!$A$6:$A$13,定数!$B$6:$B$13))</f>
        <v/>
      </c>
      <c r="O94" s="35"/>
      <c r="P94" s="8"/>
      <c r="Q94" s="101"/>
      <c r="R94" s="101"/>
      <c r="S94" s="104" t="str">
        <f>IF(Q94="","",U94*N94*LOOKUP(RIGHT($D$2,3),定数!$A$6:$A$13,定数!$B$6:$B$13))</f>
        <v/>
      </c>
      <c r="T94" s="104"/>
      <c r="U94" s="105" t="str">
        <f t="shared" si="16"/>
        <v/>
      </c>
      <c r="V94" s="105"/>
      <c r="W94" t="str">
        <f t="shared" si="19"/>
        <v/>
      </c>
      <c r="X94" t="str">
        <f t="shared" si="19"/>
        <v/>
      </c>
      <c r="Y94" s="41" t="str">
        <f t="shared" si="17"/>
        <v/>
      </c>
      <c r="Z94" s="42" t="str">
        <f t="shared" si="18"/>
        <v/>
      </c>
      <c r="AA94" t="str">
        <f t="shared" si="12"/>
        <v/>
      </c>
      <c r="AB94" t="str">
        <f t="shared" si="13"/>
        <v/>
      </c>
    </row>
    <row r="95" spans="2:28" x14ac:dyDescent="0.2">
      <c r="B95" s="35">
        <v>87</v>
      </c>
      <c r="C95" s="100" t="str">
        <f t="shared" si="11"/>
        <v/>
      </c>
      <c r="D95" s="100"/>
      <c r="E95" s="35"/>
      <c r="F95" s="8"/>
      <c r="G95" s="35"/>
      <c r="H95" s="101"/>
      <c r="I95" s="101"/>
      <c r="J95" s="57"/>
      <c r="K95" s="35"/>
      <c r="L95" s="102" t="str">
        <f t="shared" si="14"/>
        <v/>
      </c>
      <c r="M95" s="103"/>
      <c r="N95" s="6" t="str">
        <f>IF(K95="","",(L95/K95)/LOOKUP(RIGHT($D$2,3),定数!$A$6:$A$13,定数!$B$6:$B$13))</f>
        <v/>
      </c>
      <c r="O95" s="35"/>
      <c r="P95" s="8"/>
      <c r="Q95" s="101"/>
      <c r="R95" s="101"/>
      <c r="S95" s="104" t="str">
        <f>IF(Q95="","",U95*N95*LOOKUP(RIGHT($D$2,3),定数!$A$6:$A$13,定数!$B$6:$B$13))</f>
        <v/>
      </c>
      <c r="T95" s="104"/>
      <c r="U95" s="105" t="str">
        <f t="shared" si="16"/>
        <v/>
      </c>
      <c r="V95" s="105"/>
      <c r="W95" t="str">
        <f t="shared" si="19"/>
        <v/>
      </c>
      <c r="X95" t="str">
        <f t="shared" si="19"/>
        <v/>
      </c>
      <c r="Y95" s="41" t="str">
        <f t="shared" si="17"/>
        <v/>
      </c>
      <c r="Z95" s="42" t="str">
        <f t="shared" si="18"/>
        <v/>
      </c>
      <c r="AA95" t="str">
        <f t="shared" si="12"/>
        <v/>
      </c>
      <c r="AB95" t="str">
        <f t="shared" si="13"/>
        <v/>
      </c>
    </row>
    <row r="96" spans="2:28" x14ac:dyDescent="0.2">
      <c r="B96" s="35">
        <v>88</v>
      </c>
      <c r="C96" s="100" t="str">
        <f t="shared" si="11"/>
        <v/>
      </c>
      <c r="D96" s="100"/>
      <c r="E96" s="35"/>
      <c r="F96" s="8"/>
      <c r="G96" s="35"/>
      <c r="H96" s="101"/>
      <c r="I96" s="101"/>
      <c r="J96" s="57"/>
      <c r="K96" s="35"/>
      <c r="L96" s="102" t="str">
        <f t="shared" si="14"/>
        <v/>
      </c>
      <c r="M96" s="103"/>
      <c r="N96" s="6" t="str">
        <f>IF(K96="","",(L96/K96)/LOOKUP(RIGHT($D$2,3),定数!$A$6:$A$13,定数!$B$6:$B$13))</f>
        <v/>
      </c>
      <c r="O96" s="35"/>
      <c r="P96" s="8"/>
      <c r="Q96" s="101"/>
      <c r="R96" s="101"/>
      <c r="S96" s="104" t="str">
        <f>IF(Q96="","",U96*N96*LOOKUP(RIGHT($D$2,3),定数!$A$6:$A$13,定数!$B$6:$B$13))</f>
        <v/>
      </c>
      <c r="T96" s="104"/>
      <c r="U96" s="105" t="str">
        <f t="shared" si="16"/>
        <v/>
      </c>
      <c r="V96" s="105"/>
      <c r="W96" t="str">
        <f t="shared" si="19"/>
        <v/>
      </c>
      <c r="X96" t="str">
        <f t="shared" si="19"/>
        <v/>
      </c>
      <c r="Y96" s="41" t="str">
        <f t="shared" si="17"/>
        <v/>
      </c>
      <c r="Z96" s="42" t="str">
        <f t="shared" si="18"/>
        <v/>
      </c>
      <c r="AA96" t="str">
        <f t="shared" si="12"/>
        <v/>
      </c>
      <c r="AB96" t="str">
        <f t="shared" si="13"/>
        <v/>
      </c>
    </row>
    <row r="97" spans="2:28" x14ac:dyDescent="0.2">
      <c r="B97" s="35">
        <v>89</v>
      </c>
      <c r="C97" s="100" t="str">
        <f t="shared" si="11"/>
        <v/>
      </c>
      <c r="D97" s="100"/>
      <c r="E97" s="35"/>
      <c r="F97" s="8"/>
      <c r="G97" s="35"/>
      <c r="H97" s="101"/>
      <c r="I97" s="101"/>
      <c r="J97" s="57"/>
      <c r="K97" s="35"/>
      <c r="L97" s="102" t="str">
        <f t="shared" si="14"/>
        <v/>
      </c>
      <c r="M97" s="103"/>
      <c r="N97" s="6" t="str">
        <f>IF(K97="","",(L97/K97)/LOOKUP(RIGHT($D$2,3),定数!$A$6:$A$13,定数!$B$6:$B$13))</f>
        <v/>
      </c>
      <c r="O97" s="35"/>
      <c r="P97" s="8"/>
      <c r="Q97" s="101"/>
      <c r="R97" s="101"/>
      <c r="S97" s="104" t="str">
        <f>IF(Q97="","",U97*N97*LOOKUP(RIGHT($D$2,3),定数!$A$6:$A$13,定数!$B$6:$B$13))</f>
        <v/>
      </c>
      <c r="T97" s="104"/>
      <c r="U97" s="105" t="str">
        <f t="shared" si="16"/>
        <v/>
      </c>
      <c r="V97" s="105"/>
      <c r="W97" t="str">
        <f t="shared" si="19"/>
        <v/>
      </c>
      <c r="X97" t="str">
        <f t="shared" si="19"/>
        <v/>
      </c>
      <c r="Y97" s="41" t="str">
        <f t="shared" si="17"/>
        <v/>
      </c>
      <c r="Z97" s="42" t="str">
        <f t="shared" si="18"/>
        <v/>
      </c>
      <c r="AA97" t="str">
        <f t="shared" si="12"/>
        <v/>
      </c>
      <c r="AB97" t="str">
        <f t="shared" si="13"/>
        <v/>
      </c>
    </row>
    <row r="98" spans="2:28" x14ac:dyDescent="0.2">
      <c r="B98" s="35">
        <v>90</v>
      </c>
      <c r="C98" s="100" t="str">
        <f t="shared" si="11"/>
        <v/>
      </c>
      <c r="D98" s="100"/>
      <c r="E98" s="35"/>
      <c r="F98" s="8"/>
      <c r="G98" s="35"/>
      <c r="H98" s="101"/>
      <c r="I98" s="101"/>
      <c r="J98" s="57"/>
      <c r="K98" s="35"/>
      <c r="L98" s="102" t="str">
        <f t="shared" si="14"/>
        <v/>
      </c>
      <c r="M98" s="103"/>
      <c r="N98" s="6" t="str">
        <f>IF(K98="","",(L98/K98)/LOOKUP(RIGHT($D$2,3),定数!$A$6:$A$13,定数!$B$6:$B$13))</f>
        <v/>
      </c>
      <c r="O98" s="35"/>
      <c r="P98" s="8"/>
      <c r="Q98" s="101"/>
      <c r="R98" s="101"/>
      <c r="S98" s="104" t="str">
        <f>IF(Q98="","",U98*N98*LOOKUP(RIGHT($D$2,3),定数!$A$6:$A$13,定数!$B$6:$B$13))</f>
        <v/>
      </c>
      <c r="T98" s="104"/>
      <c r="U98" s="105" t="str">
        <f t="shared" si="16"/>
        <v/>
      </c>
      <c r="V98" s="105"/>
      <c r="W98" t="str">
        <f t="shared" si="19"/>
        <v/>
      </c>
      <c r="X98" t="str">
        <f t="shared" si="19"/>
        <v/>
      </c>
      <c r="Y98" s="41" t="str">
        <f t="shared" si="17"/>
        <v/>
      </c>
      <c r="Z98" s="42" t="str">
        <f t="shared" si="18"/>
        <v/>
      </c>
      <c r="AA98" t="str">
        <f t="shared" si="12"/>
        <v/>
      </c>
      <c r="AB98" t="str">
        <f t="shared" si="13"/>
        <v/>
      </c>
    </row>
    <row r="99" spans="2:28" x14ac:dyDescent="0.2">
      <c r="B99" s="35">
        <v>91</v>
      </c>
      <c r="C99" s="100" t="str">
        <f t="shared" si="11"/>
        <v/>
      </c>
      <c r="D99" s="100"/>
      <c r="E99" s="35"/>
      <c r="F99" s="8"/>
      <c r="G99" s="35"/>
      <c r="H99" s="101"/>
      <c r="I99" s="101"/>
      <c r="J99" s="57"/>
      <c r="K99" s="35"/>
      <c r="L99" s="102" t="str">
        <f t="shared" si="14"/>
        <v/>
      </c>
      <c r="M99" s="103"/>
      <c r="N99" s="6" t="str">
        <f>IF(K99="","",(L99/K99)/LOOKUP(RIGHT($D$2,3),定数!$A$6:$A$13,定数!$B$6:$B$13))</f>
        <v/>
      </c>
      <c r="O99" s="35"/>
      <c r="P99" s="8"/>
      <c r="Q99" s="101"/>
      <c r="R99" s="101"/>
      <c r="S99" s="104" t="str">
        <f>IF(Q99="","",U99*N99*LOOKUP(RIGHT($D$2,3),定数!$A$6:$A$13,定数!$B$6:$B$13))</f>
        <v/>
      </c>
      <c r="T99" s="104"/>
      <c r="U99" s="105" t="str">
        <f t="shared" si="16"/>
        <v/>
      </c>
      <c r="V99" s="105"/>
      <c r="W99" t="str">
        <f t="shared" si="19"/>
        <v/>
      </c>
      <c r="X99" t="str">
        <f t="shared" si="19"/>
        <v/>
      </c>
      <c r="Y99" s="41" t="str">
        <f t="shared" si="17"/>
        <v/>
      </c>
      <c r="Z99" s="42" t="str">
        <f t="shared" si="18"/>
        <v/>
      </c>
      <c r="AA99" t="str">
        <f t="shared" si="12"/>
        <v/>
      </c>
      <c r="AB99" t="str">
        <f t="shared" si="13"/>
        <v/>
      </c>
    </row>
    <row r="100" spans="2:28" x14ac:dyDescent="0.2">
      <c r="B100" s="35">
        <v>92</v>
      </c>
      <c r="C100" s="100" t="str">
        <f t="shared" si="11"/>
        <v/>
      </c>
      <c r="D100" s="100"/>
      <c r="E100" s="35"/>
      <c r="F100" s="8"/>
      <c r="G100" s="35"/>
      <c r="H100" s="101"/>
      <c r="I100" s="101"/>
      <c r="J100" s="57"/>
      <c r="K100" s="35"/>
      <c r="L100" s="102" t="str">
        <f t="shared" si="14"/>
        <v/>
      </c>
      <c r="M100" s="103"/>
      <c r="N100" s="6" t="str">
        <f>IF(K100="","",(L100/K100)/LOOKUP(RIGHT($D$2,3),定数!$A$6:$A$13,定数!$B$6:$B$13))</f>
        <v/>
      </c>
      <c r="O100" s="35"/>
      <c r="P100" s="8"/>
      <c r="Q100" s="101"/>
      <c r="R100" s="101"/>
      <c r="S100" s="104" t="str">
        <f>IF(Q100="","",U100*N100*LOOKUP(RIGHT($D$2,3),定数!$A$6:$A$13,定数!$B$6:$B$13))</f>
        <v/>
      </c>
      <c r="T100" s="104"/>
      <c r="U100" s="105" t="str">
        <f t="shared" si="16"/>
        <v/>
      </c>
      <c r="V100" s="105"/>
      <c r="W100" t="str">
        <f t="shared" si="19"/>
        <v/>
      </c>
      <c r="X100" t="str">
        <f t="shared" si="19"/>
        <v/>
      </c>
      <c r="Y100" s="41" t="str">
        <f t="shared" si="17"/>
        <v/>
      </c>
      <c r="Z100" s="42" t="str">
        <f t="shared" si="18"/>
        <v/>
      </c>
      <c r="AA100" t="str">
        <f t="shared" si="12"/>
        <v/>
      </c>
      <c r="AB100" t="str">
        <f t="shared" si="13"/>
        <v/>
      </c>
    </row>
    <row r="101" spans="2:28" x14ac:dyDescent="0.2">
      <c r="B101" s="35">
        <v>93</v>
      </c>
      <c r="C101" s="100" t="str">
        <f t="shared" si="11"/>
        <v/>
      </c>
      <c r="D101" s="100"/>
      <c r="E101" s="35"/>
      <c r="F101" s="8"/>
      <c r="G101" s="35"/>
      <c r="H101" s="101"/>
      <c r="I101" s="101"/>
      <c r="J101" s="57"/>
      <c r="K101" s="35"/>
      <c r="L101" s="102" t="str">
        <f t="shared" si="14"/>
        <v/>
      </c>
      <c r="M101" s="103"/>
      <c r="N101" s="6" t="str">
        <f>IF(K101="","",(L101/K101)/LOOKUP(RIGHT($D$2,3),定数!$A$6:$A$13,定数!$B$6:$B$13))</f>
        <v/>
      </c>
      <c r="O101" s="35"/>
      <c r="P101" s="8"/>
      <c r="Q101" s="101"/>
      <c r="R101" s="101"/>
      <c r="S101" s="104" t="str">
        <f>IF(Q101="","",U101*N101*LOOKUP(RIGHT($D$2,3),定数!$A$6:$A$13,定数!$B$6:$B$13))</f>
        <v/>
      </c>
      <c r="T101" s="104"/>
      <c r="U101" s="105" t="str">
        <f t="shared" si="16"/>
        <v/>
      </c>
      <c r="V101" s="105"/>
      <c r="W101" t="str">
        <f t="shared" si="19"/>
        <v/>
      </c>
      <c r="X101" t="str">
        <f t="shared" si="19"/>
        <v/>
      </c>
      <c r="Y101" s="41" t="str">
        <f t="shared" si="17"/>
        <v/>
      </c>
      <c r="Z101" s="42" t="str">
        <f t="shared" si="18"/>
        <v/>
      </c>
      <c r="AA101" t="str">
        <f t="shared" si="12"/>
        <v/>
      </c>
      <c r="AB101" t="str">
        <f t="shared" si="13"/>
        <v/>
      </c>
    </row>
    <row r="102" spans="2:28" x14ac:dyDescent="0.2">
      <c r="B102" s="35">
        <v>94</v>
      </c>
      <c r="C102" s="100" t="str">
        <f t="shared" si="11"/>
        <v/>
      </c>
      <c r="D102" s="100"/>
      <c r="E102" s="35"/>
      <c r="F102" s="8"/>
      <c r="G102" s="35"/>
      <c r="H102" s="101"/>
      <c r="I102" s="101"/>
      <c r="J102" s="57"/>
      <c r="K102" s="35"/>
      <c r="L102" s="102" t="str">
        <f t="shared" si="14"/>
        <v/>
      </c>
      <c r="M102" s="103"/>
      <c r="N102" s="6" t="str">
        <f>IF(K102="","",(L102/K102)/LOOKUP(RIGHT($D$2,3),定数!$A$6:$A$13,定数!$B$6:$B$13))</f>
        <v/>
      </c>
      <c r="O102" s="35"/>
      <c r="P102" s="8"/>
      <c r="Q102" s="101"/>
      <c r="R102" s="101"/>
      <c r="S102" s="104" t="str">
        <f>IF(Q102="","",U102*N102*LOOKUP(RIGHT($D$2,3),定数!$A$6:$A$13,定数!$B$6:$B$13))</f>
        <v/>
      </c>
      <c r="T102" s="104"/>
      <c r="U102" s="105" t="str">
        <f t="shared" si="16"/>
        <v/>
      </c>
      <c r="V102" s="105"/>
      <c r="W102" t="str">
        <f t="shared" si="19"/>
        <v/>
      </c>
      <c r="X102" t="str">
        <f t="shared" si="19"/>
        <v/>
      </c>
      <c r="Y102" s="41" t="str">
        <f t="shared" si="17"/>
        <v/>
      </c>
      <c r="Z102" s="42" t="str">
        <f t="shared" si="18"/>
        <v/>
      </c>
      <c r="AA102" t="str">
        <f t="shared" si="12"/>
        <v/>
      </c>
      <c r="AB102" t="str">
        <f t="shared" si="13"/>
        <v/>
      </c>
    </row>
    <row r="103" spans="2:28" x14ac:dyDescent="0.2">
      <c r="B103" s="35">
        <v>95</v>
      </c>
      <c r="C103" s="100" t="str">
        <f t="shared" si="11"/>
        <v/>
      </c>
      <c r="D103" s="100"/>
      <c r="E103" s="35"/>
      <c r="F103" s="8"/>
      <c r="G103" s="35"/>
      <c r="H103" s="101"/>
      <c r="I103" s="101"/>
      <c r="J103" s="57"/>
      <c r="K103" s="35"/>
      <c r="L103" s="102" t="str">
        <f t="shared" si="14"/>
        <v/>
      </c>
      <c r="M103" s="103"/>
      <c r="N103" s="6" t="str">
        <f>IF(K103="","",(L103/K103)/LOOKUP(RIGHT($D$2,3),定数!$A$6:$A$13,定数!$B$6:$B$13))</f>
        <v/>
      </c>
      <c r="O103" s="35"/>
      <c r="P103" s="8"/>
      <c r="Q103" s="101"/>
      <c r="R103" s="101"/>
      <c r="S103" s="104" t="str">
        <f>IF(Q103="","",U103*N103*LOOKUP(RIGHT($D$2,3),定数!$A$6:$A$13,定数!$B$6:$B$13))</f>
        <v/>
      </c>
      <c r="T103" s="104"/>
      <c r="U103" s="105" t="str">
        <f t="shared" si="16"/>
        <v/>
      </c>
      <c r="V103" s="105"/>
      <c r="W103" t="str">
        <f t="shared" si="19"/>
        <v/>
      </c>
      <c r="X103" t="str">
        <f t="shared" si="19"/>
        <v/>
      </c>
      <c r="Y103" s="41" t="str">
        <f t="shared" si="17"/>
        <v/>
      </c>
      <c r="Z103" s="42" t="str">
        <f t="shared" si="18"/>
        <v/>
      </c>
      <c r="AA103" t="str">
        <f t="shared" si="12"/>
        <v/>
      </c>
      <c r="AB103" t="str">
        <f t="shared" si="13"/>
        <v/>
      </c>
    </row>
    <row r="104" spans="2:28" x14ac:dyDescent="0.2">
      <c r="B104" s="35">
        <v>96</v>
      </c>
      <c r="C104" s="100" t="str">
        <f t="shared" si="11"/>
        <v/>
      </c>
      <c r="D104" s="100"/>
      <c r="E104" s="35"/>
      <c r="F104" s="8"/>
      <c r="G104" s="35"/>
      <c r="H104" s="101"/>
      <c r="I104" s="101"/>
      <c r="J104" s="57"/>
      <c r="K104" s="35"/>
      <c r="L104" s="102" t="str">
        <f t="shared" si="14"/>
        <v/>
      </c>
      <c r="M104" s="103"/>
      <c r="N104" s="6" t="str">
        <f>IF(K104="","",(L104/K104)/LOOKUP(RIGHT($D$2,3),定数!$A$6:$A$13,定数!$B$6:$B$13))</f>
        <v/>
      </c>
      <c r="O104" s="35"/>
      <c r="P104" s="8"/>
      <c r="Q104" s="101"/>
      <c r="R104" s="101"/>
      <c r="S104" s="104" t="str">
        <f>IF(Q104="","",U104*N104*LOOKUP(RIGHT($D$2,3),定数!$A$6:$A$13,定数!$B$6:$B$13))</f>
        <v/>
      </c>
      <c r="T104" s="104"/>
      <c r="U104" s="105" t="str">
        <f t="shared" si="16"/>
        <v/>
      </c>
      <c r="V104" s="105"/>
      <c r="W104" t="str">
        <f t="shared" si="19"/>
        <v/>
      </c>
      <c r="X104" t="str">
        <f t="shared" si="19"/>
        <v/>
      </c>
      <c r="Y104" s="41" t="str">
        <f t="shared" si="17"/>
        <v/>
      </c>
      <c r="Z104" s="42" t="str">
        <f t="shared" si="18"/>
        <v/>
      </c>
      <c r="AA104" t="str">
        <f t="shared" si="12"/>
        <v/>
      </c>
      <c r="AB104" t="str">
        <f t="shared" si="13"/>
        <v/>
      </c>
    </row>
    <row r="105" spans="2:28" x14ac:dyDescent="0.2">
      <c r="B105" s="35">
        <v>97</v>
      </c>
      <c r="C105" s="100" t="str">
        <f t="shared" si="11"/>
        <v/>
      </c>
      <c r="D105" s="100"/>
      <c r="E105" s="35"/>
      <c r="F105" s="8"/>
      <c r="G105" s="35"/>
      <c r="H105" s="101"/>
      <c r="I105" s="101"/>
      <c r="J105" s="57"/>
      <c r="K105" s="35"/>
      <c r="L105" s="102" t="str">
        <f t="shared" si="14"/>
        <v/>
      </c>
      <c r="M105" s="103"/>
      <c r="N105" s="6" t="str">
        <f>IF(K105="","",(L105/K105)/LOOKUP(RIGHT($D$2,3),定数!$A$6:$A$13,定数!$B$6:$B$13))</f>
        <v/>
      </c>
      <c r="O105" s="35"/>
      <c r="P105" s="8"/>
      <c r="Q105" s="101"/>
      <c r="R105" s="101"/>
      <c r="S105" s="104" t="str">
        <f>IF(Q105="","",U105*N105*LOOKUP(RIGHT($D$2,3),定数!$A$6:$A$13,定数!$B$6:$B$13))</f>
        <v/>
      </c>
      <c r="T105" s="104"/>
      <c r="U105" s="105" t="str">
        <f t="shared" si="16"/>
        <v/>
      </c>
      <c r="V105" s="105"/>
      <c r="W105" t="str">
        <f t="shared" si="19"/>
        <v/>
      </c>
      <c r="X105" t="str">
        <f t="shared" si="19"/>
        <v/>
      </c>
      <c r="Y105" s="41" t="str">
        <f t="shared" si="17"/>
        <v/>
      </c>
      <c r="Z105" s="42" t="str">
        <f t="shared" si="18"/>
        <v/>
      </c>
      <c r="AA105" t="str">
        <f t="shared" si="12"/>
        <v/>
      </c>
      <c r="AB105" t="str">
        <f t="shared" si="13"/>
        <v/>
      </c>
    </row>
    <row r="106" spans="2:28" x14ac:dyDescent="0.2">
      <c r="B106" s="35">
        <v>98</v>
      </c>
      <c r="C106" s="100" t="str">
        <f t="shared" si="11"/>
        <v/>
      </c>
      <c r="D106" s="100"/>
      <c r="E106" s="35"/>
      <c r="F106" s="8"/>
      <c r="G106" s="35"/>
      <c r="H106" s="101"/>
      <c r="I106" s="101"/>
      <c r="J106" s="57"/>
      <c r="K106" s="35"/>
      <c r="L106" s="102" t="str">
        <f t="shared" si="14"/>
        <v/>
      </c>
      <c r="M106" s="103"/>
      <c r="N106" s="6" t="str">
        <f>IF(K106="","",(L106/K106)/LOOKUP(RIGHT($D$2,3),定数!$A$6:$A$13,定数!$B$6:$B$13))</f>
        <v/>
      </c>
      <c r="O106" s="35"/>
      <c r="P106" s="8"/>
      <c r="Q106" s="101"/>
      <c r="R106" s="101"/>
      <c r="S106" s="104" t="str">
        <f>IF(Q106="","",U106*N106*LOOKUP(RIGHT($D$2,3),定数!$A$6:$A$13,定数!$B$6:$B$13))</f>
        <v/>
      </c>
      <c r="T106" s="104"/>
      <c r="U106" s="105" t="str">
        <f t="shared" si="16"/>
        <v/>
      </c>
      <c r="V106" s="105"/>
      <c r="W106" t="str">
        <f t="shared" si="19"/>
        <v/>
      </c>
      <c r="X106" t="str">
        <f t="shared" si="19"/>
        <v/>
      </c>
      <c r="Y106" s="41" t="str">
        <f t="shared" si="17"/>
        <v/>
      </c>
      <c r="Z106" s="42" t="str">
        <f t="shared" si="18"/>
        <v/>
      </c>
      <c r="AA106" t="str">
        <f t="shared" si="12"/>
        <v/>
      </c>
      <c r="AB106" t="str">
        <f t="shared" si="13"/>
        <v/>
      </c>
    </row>
    <row r="107" spans="2:28" x14ac:dyDescent="0.2">
      <c r="B107" s="35">
        <v>99</v>
      </c>
      <c r="C107" s="100" t="str">
        <f t="shared" si="11"/>
        <v/>
      </c>
      <c r="D107" s="100"/>
      <c r="E107" s="35"/>
      <c r="F107" s="8"/>
      <c r="G107" s="35"/>
      <c r="H107" s="101"/>
      <c r="I107" s="101"/>
      <c r="J107" s="57"/>
      <c r="K107" s="35"/>
      <c r="L107" s="102" t="str">
        <f t="shared" si="14"/>
        <v/>
      </c>
      <c r="M107" s="103"/>
      <c r="N107" s="6" t="str">
        <f>IF(K107="","",(L107/K107)/LOOKUP(RIGHT($D$2,3),定数!$A$6:$A$13,定数!$B$6:$B$13))</f>
        <v/>
      </c>
      <c r="O107" s="35"/>
      <c r="P107" s="8"/>
      <c r="Q107" s="101"/>
      <c r="R107" s="101"/>
      <c r="S107" s="104" t="str">
        <f>IF(Q107="","",U107*N107*LOOKUP(RIGHT($D$2,3),定数!$A$6:$A$13,定数!$B$6:$B$13))</f>
        <v/>
      </c>
      <c r="T107" s="104"/>
      <c r="U107" s="105" t="str">
        <f t="shared" si="16"/>
        <v/>
      </c>
      <c r="V107" s="105"/>
      <c r="W107" t="str">
        <f>IF(T107&lt;&gt;"",IF(T107&lt;0,1+W106,0),"")</f>
        <v/>
      </c>
      <c r="X107" t="str">
        <f>IF(U107&lt;&gt;"",IF(U107&lt;0,1+X106,0),"")</f>
        <v/>
      </c>
      <c r="Y107" s="41" t="str">
        <f t="shared" si="17"/>
        <v/>
      </c>
      <c r="Z107" s="42" t="str">
        <f t="shared" si="18"/>
        <v/>
      </c>
      <c r="AA107" t="str">
        <f t="shared" si="12"/>
        <v/>
      </c>
      <c r="AB107" t="str">
        <f t="shared" si="13"/>
        <v/>
      </c>
    </row>
    <row r="108" spans="2:28" x14ac:dyDescent="0.2">
      <c r="B108" s="35">
        <v>100</v>
      </c>
      <c r="C108" s="100" t="str">
        <f t="shared" si="11"/>
        <v/>
      </c>
      <c r="D108" s="100"/>
      <c r="E108" s="35"/>
      <c r="F108" s="8"/>
      <c r="G108" s="35"/>
      <c r="H108" s="101"/>
      <c r="I108" s="101"/>
      <c r="J108" s="57"/>
      <c r="K108" s="35"/>
      <c r="L108" s="102" t="str">
        <f t="shared" si="14"/>
        <v/>
      </c>
      <c r="M108" s="103"/>
      <c r="N108" s="6" t="str">
        <f>IF(K108="","",(L108/K108)/LOOKUP(RIGHT($D$2,3),定数!$A$6:$A$13,定数!$B$6:$B$13))</f>
        <v/>
      </c>
      <c r="O108" s="35"/>
      <c r="P108" s="8"/>
      <c r="Q108" s="101"/>
      <c r="R108" s="101"/>
      <c r="S108" s="104" t="str">
        <f>IF(Q108="","",U108*N108*LOOKUP(RIGHT($D$2,3),定数!$A$6:$A$13,定数!$B$6:$B$13))</f>
        <v/>
      </c>
      <c r="T108" s="104"/>
      <c r="U108" s="105" t="str">
        <f t="shared" si="16"/>
        <v/>
      </c>
      <c r="V108" s="105"/>
      <c r="W108" t="str">
        <f>IF(T108&lt;&gt;"",IF(T108&lt;0,1+W107,0),"")</f>
        <v/>
      </c>
      <c r="X108" t="str">
        <f>IF(U108&lt;&gt;"",IF(U108&lt;0,1+X107,0),"")</f>
        <v/>
      </c>
      <c r="Y108" s="41" t="str">
        <f t="shared" si="17"/>
        <v/>
      </c>
      <c r="Z108" s="42" t="str">
        <f t="shared" si="18"/>
        <v/>
      </c>
      <c r="AA108" t="str">
        <f t="shared" si="12"/>
        <v/>
      </c>
      <c r="AB108" t="str">
        <f t="shared" si="13"/>
        <v/>
      </c>
    </row>
    <row r="109" spans="2:28" x14ac:dyDescent="0.2">
      <c r="B109" s="1"/>
      <c r="C109" s="1"/>
      <c r="D109" s="1"/>
      <c r="E109" s="1"/>
      <c r="F109" s="1"/>
      <c r="G109" s="1"/>
      <c r="H109" s="58"/>
      <c r="I109" s="58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28" x14ac:dyDescent="0.2">
      <c r="H110" s="59"/>
      <c r="I110" s="59"/>
    </row>
    <row r="111" spans="2:28" x14ac:dyDescent="0.2">
      <c r="H111" s="59"/>
      <c r="I111" s="59"/>
    </row>
    <row r="112" spans="2:28" x14ac:dyDescent="0.2">
      <c r="H112" s="59"/>
      <c r="I112" s="59"/>
    </row>
    <row r="113" spans="8:9" x14ac:dyDescent="0.2">
      <c r="H113" s="59"/>
      <c r="I113" s="59"/>
    </row>
    <row r="114" spans="8:9" x14ac:dyDescent="0.2">
      <c r="H114" s="59"/>
      <c r="I114" s="59"/>
    </row>
    <row r="115" spans="8:9" x14ac:dyDescent="0.2">
      <c r="H115" s="59"/>
      <c r="I115" s="59"/>
    </row>
    <row r="116" spans="8:9" x14ac:dyDescent="0.2">
      <c r="H116" s="59"/>
      <c r="I116" s="59"/>
    </row>
    <row r="117" spans="8:9" x14ac:dyDescent="0.2">
      <c r="H117" s="59"/>
      <c r="I117" s="59"/>
    </row>
    <row r="118" spans="8:9" x14ac:dyDescent="0.2">
      <c r="H118" s="59"/>
      <c r="I118" s="59"/>
    </row>
    <row r="119" spans="8:9" x14ac:dyDescent="0.2">
      <c r="H119" s="59"/>
      <c r="I119" s="59"/>
    </row>
    <row r="120" spans="8:9" x14ac:dyDescent="0.2">
      <c r="H120" s="59"/>
      <c r="I120" s="59"/>
    </row>
    <row r="121" spans="8:9" x14ac:dyDescent="0.2">
      <c r="H121" s="59"/>
      <c r="I121" s="59"/>
    </row>
    <row r="122" spans="8:9" x14ac:dyDescent="0.2">
      <c r="H122" s="59"/>
      <c r="I122" s="59"/>
    </row>
    <row r="123" spans="8:9" x14ac:dyDescent="0.2">
      <c r="H123" s="59"/>
      <c r="I123" s="59"/>
    </row>
    <row r="124" spans="8:9" x14ac:dyDescent="0.2">
      <c r="H124" s="59"/>
      <c r="I124" s="59"/>
    </row>
    <row r="125" spans="8:9" x14ac:dyDescent="0.2">
      <c r="H125" s="59"/>
      <c r="I125" s="59"/>
    </row>
    <row r="126" spans="8:9" x14ac:dyDescent="0.2">
      <c r="H126" s="59"/>
      <c r="I126" s="59"/>
    </row>
    <row r="127" spans="8:9" x14ac:dyDescent="0.2">
      <c r="H127" s="59"/>
      <c r="I127" s="59"/>
    </row>
    <row r="128" spans="8:9" x14ac:dyDescent="0.2">
      <c r="H128" s="59"/>
      <c r="I128" s="59"/>
    </row>
    <row r="129" spans="8:9" x14ac:dyDescent="0.2">
      <c r="H129" s="59"/>
      <c r="I129" s="59"/>
    </row>
    <row r="130" spans="8:9" x14ac:dyDescent="0.2">
      <c r="H130" s="59"/>
      <c r="I130" s="59"/>
    </row>
    <row r="131" spans="8:9" x14ac:dyDescent="0.2">
      <c r="H131" s="59"/>
      <c r="I131" s="59"/>
    </row>
    <row r="132" spans="8:9" x14ac:dyDescent="0.2">
      <c r="H132" s="59"/>
      <c r="I132" s="59"/>
    </row>
    <row r="133" spans="8:9" x14ac:dyDescent="0.2">
      <c r="H133" s="59"/>
      <c r="I133" s="59"/>
    </row>
    <row r="134" spans="8:9" x14ac:dyDescent="0.2">
      <c r="H134" s="59"/>
      <c r="I134" s="59"/>
    </row>
    <row r="135" spans="8:9" x14ac:dyDescent="0.2">
      <c r="H135" s="59"/>
      <c r="I135" s="59"/>
    </row>
    <row r="136" spans="8:9" x14ac:dyDescent="0.2">
      <c r="H136" s="59"/>
      <c r="I136" s="59"/>
    </row>
    <row r="137" spans="8:9" x14ac:dyDescent="0.2">
      <c r="H137" s="59"/>
      <c r="I137" s="59"/>
    </row>
    <row r="138" spans="8:9" x14ac:dyDescent="0.2">
      <c r="H138" s="59"/>
      <c r="I138" s="59"/>
    </row>
    <row r="139" spans="8:9" x14ac:dyDescent="0.2">
      <c r="H139" s="59"/>
      <c r="I139" s="59"/>
    </row>
    <row r="140" spans="8:9" x14ac:dyDescent="0.2">
      <c r="H140" s="59"/>
      <c r="I140" s="59"/>
    </row>
    <row r="141" spans="8:9" x14ac:dyDescent="0.2">
      <c r="H141" s="59"/>
      <c r="I141" s="59"/>
    </row>
    <row r="142" spans="8:9" x14ac:dyDescent="0.2">
      <c r="H142" s="59"/>
      <c r="I142" s="59"/>
    </row>
    <row r="143" spans="8:9" x14ac:dyDescent="0.2">
      <c r="H143" s="59"/>
      <c r="I143" s="59"/>
    </row>
    <row r="144" spans="8:9" x14ac:dyDescent="0.2">
      <c r="H144" s="59"/>
      <c r="I144" s="59"/>
    </row>
    <row r="145" spans="8:9" x14ac:dyDescent="0.2">
      <c r="H145" s="59"/>
      <c r="I145" s="59"/>
    </row>
    <row r="146" spans="8:9" x14ac:dyDescent="0.2">
      <c r="H146" s="59"/>
      <c r="I146" s="59"/>
    </row>
    <row r="147" spans="8:9" x14ac:dyDescent="0.2">
      <c r="H147" s="59"/>
      <c r="I147" s="59"/>
    </row>
    <row r="148" spans="8:9" x14ac:dyDescent="0.2">
      <c r="H148" s="59"/>
      <c r="I148" s="59"/>
    </row>
    <row r="149" spans="8:9" x14ac:dyDescent="0.2">
      <c r="H149" s="59"/>
      <c r="I149" s="59"/>
    </row>
    <row r="150" spans="8:9" x14ac:dyDescent="0.2">
      <c r="H150" s="59"/>
      <c r="I150" s="59"/>
    </row>
    <row r="151" spans="8:9" x14ac:dyDescent="0.2">
      <c r="H151" s="59"/>
      <c r="I151" s="59"/>
    </row>
    <row r="152" spans="8:9" x14ac:dyDescent="0.2">
      <c r="H152" s="59"/>
      <c r="I152" s="59"/>
    </row>
    <row r="153" spans="8:9" x14ac:dyDescent="0.2">
      <c r="H153" s="59"/>
      <c r="I153" s="59"/>
    </row>
    <row r="154" spans="8:9" x14ac:dyDescent="0.2">
      <c r="H154" s="59"/>
      <c r="I154" s="59"/>
    </row>
    <row r="155" spans="8:9" x14ac:dyDescent="0.2">
      <c r="H155" s="59"/>
      <c r="I155" s="59"/>
    </row>
    <row r="156" spans="8:9" x14ac:dyDescent="0.2">
      <c r="H156" s="59"/>
      <c r="I156" s="59"/>
    </row>
    <row r="157" spans="8:9" x14ac:dyDescent="0.2">
      <c r="H157" s="59"/>
      <c r="I157" s="59"/>
    </row>
    <row r="158" spans="8:9" x14ac:dyDescent="0.2">
      <c r="H158" s="59"/>
      <c r="I158" s="59"/>
    </row>
    <row r="159" spans="8:9" x14ac:dyDescent="0.2">
      <c r="H159" s="59"/>
      <c r="I159" s="59"/>
    </row>
    <row r="160" spans="8:9" x14ac:dyDescent="0.2">
      <c r="H160" s="59"/>
      <c r="I160" s="59"/>
    </row>
    <row r="161" spans="8:9" x14ac:dyDescent="0.2">
      <c r="H161" s="59"/>
      <c r="I161" s="59"/>
    </row>
    <row r="162" spans="8:9" x14ac:dyDescent="0.2">
      <c r="H162" s="59"/>
      <c r="I162" s="59"/>
    </row>
    <row r="163" spans="8:9" x14ac:dyDescent="0.2">
      <c r="H163" s="59"/>
      <c r="I163" s="59"/>
    </row>
    <row r="164" spans="8:9" x14ac:dyDescent="0.2">
      <c r="H164" s="59"/>
      <c r="I164" s="59"/>
    </row>
    <row r="165" spans="8:9" x14ac:dyDescent="0.2">
      <c r="H165" s="59"/>
      <c r="I165" s="59"/>
    </row>
    <row r="166" spans="8:9" x14ac:dyDescent="0.2">
      <c r="H166" s="59"/>
      <c r="I166" s="59"/>
    </row>
    <row r="167" spans="8:9" x14ac:dyDescent="0.2">
      <c r="H167" s="59"/>
      <c r="I167" s="59"/>
    </row>
    <row r="168" spans="8:9" x14ac:dyDescent="0.2">
      <c r="H168" s="59"/>
      <c r="I168" s="59"/>
    </row>
    <row r="169" spans="8:9" x14ac:dyDescent="0.2">
      <c r="H169" s="59"/>
      <c r="I169" s="59"/>
    </row>
    <row r="170" spans="8:9" x14ac:dyDescent="0.2">
      <c r="H170" s="59"/>
      <c r="I170" s="59"/>
    </row>
    <row r="171" spans="8:9" x14ac:dyDescent="0.2">
      <c r="H171" s="59"/>
      <c r="I171" s="59"/>
    </row>
    <row r="172" spans="8:9" x14ac:dyDescent="0.2">
      <c r="H172" s="59"/>
      <c r="I172" s="59"/>
    </row>
    <row r="173" spans="8:9" x14ac:dyDescent="0.2">
      <c r="H173" s="59"/>
      <c r="I173" s="59"/>
    </row>
    <row r="174" spans="8:9" x14ac:dyDescent="0.2">
      <c r="H174" s="59"/>
      <c r="I174" s="59"/>
    </row>
    <row r="175" spans="8:9" x14ac:dyDescent="0.2">
      <c r="H175" s="59"/>
      <c r="I175" s="59"/>
    </row>
    <row r="176" spans="8:9" x14ac:dyDescent="0.2">
      <c r="H176" s="59"/>
      <c r="I176" s="59"/>
    </row>
    <row r="177" spans="8:9" x14ac:dyDescent="0.2">
      <c r="H177" s="59"/>
      <c r="I177" s="59"/>
    </row>
    <row r="178" spans="8:9" x14ac:dyDescent="0.2">
      <c r="H178" s="59"/>
      <c r="I178" s="59"/>
    </row>
    <row r="179" spans="8:9" x14ac:dyDescent="0.2">
      <c r="H179" s="59"/>
      <c r="I179" s="59"/>
    </row>
    <row r="180" spans="8:9" x14ac:dyDescent="0.2">
      <c r="H180" s="59"/>
      <c r="I180" s="59"/>
    </row>
    <row r="181" spans="8:9" x14ac:dyDescent="0.2">
      <c r="H181" s="59"/>
      <c r="I181" s="59"/>
    </row>
    <row r="182" spans="8:9" x14ac:dyDescent="0.2">
      <c r="H182" s="59"/>
      <c r="I182" s="59"/>
    </row>
    <row r="183" spans="8:9" x14ac:dyDescent="0.2">
      <c r="H183" s="59"/>
      <c r="I183" s="59"/>
    </row>
    <row r="184" spans="8:9" x14ac:dyDescent="0.2">
      <c r="H184" s="59"/>
      <c r="I184" s="59"/>
    </row>
    <row r="185" spans="8:9" x14ac:dyDescent="0.2">
      <c r="H185" s="59"/>
      <c r="I185" s="59"/>
    </row>
    <row r="186" spans="8:9" x14ac:dyDescent="0.2">
      <c r="H186" s="59"/>
      <c r="I186" s="59"/>
    </row>
    <row r="187" spans="8:9" x14ac:dyDescent="0.2">
      <c r="H187" s="59"/>
      <c r="I187" s="59"/>
    </row>
    <row r="188" spans="8:9" x14ac:dyDescent="0.2">
      <c r="H188" s="59"/>
      <c r="I188" s="59"/>
    </row>
    <row r="189" spans="8:9" x14ac:dyDescent="0.2">
      <c r="H189" s="59"/>
      <c r="I189" s="59"/>
    </row>
    <row r="190" spans="8:9" x14ac:dyDescent="0.2">
      <c r="H190" s="59"/>
      <c r="I190" s="59"/>
    </row>
    <row r="191" spans="8:9" x14ac:dyDescent="0.2">
      <c r="H191" s="59"/>
      <c r="I191" s="59"/>
    </row>
    <row r="192" spans="8:9" x14ac:dyDescent="0.2">
      <c r="H192" s="59"/>
      <c r="I192" s="59"/>
    </row>
    <row r="193" spans="8:9" x14ac:dyDescent="0.2">
      <c r="H193" s="59"/>
      <c r="I193" s="59"/>
    </row>
    <row r="194" spans="8:9" x14ac:dyDescent="0.2">
      <c r="H194" s="59"/>
      <c r="I194" s="59"/>
    </row>
    <row r="195" spans="8:9" x14ac:dyDescent="0.2">
      <c r="H195" s="59"/>
      <c r="I195" s="59"/>
    </row>
    <row r="196" spans="8:9" x14ac:dyDescent="0.2">
      <c r="H196" s="59"/>
      <c r="I196" s="59"/>
    </row>
    <row r="197" spans="8:9" x14ac:dyDescent="0.2">
      <c r="H197" s="59"/>
      <c r="I197" s="59"/>
    </row>
    <row r="198" spans="8:9" x14ac:dyDescent="0.2">
      <c r="H198" s="59"/>
      <c r="I198" s="59"/>
    </row>
    <row r="199" spans="8:9" x14ac:dyDescent="0.2">
      <c r="H199" s="59"/>
      <c r="I199" s="59"/>
    </row>
    <row r="200" spans="8:9" x14ac:dyDescent="0.2">
      <c r="H200" s="59"/>
      <c r="I200" s="59"/>
    </row>
    <row r="201" spans="8:9" x14ac:dyDescent="0.2">
      <c r="H201" s="59"/>
      <c r="I201" s="59"/>
    </row>
    <row r="202" spans="8:9" x14ac:dyDescent="0.2">
      <c r="H202" s="59"/>
      <c r="I202" s="59"/>
    </row>
    <row r="203" spans="8:9" x14ac:dyDescent="0.2">
      <c r="H203" s="59"/>
      <c r="I203" s="59"/>
    </row>
    <row r="204" spans="8:9" x14ac:dyDescent="0.2">
      <c r="H204" s="59"/>
      <c r="I204" s="59"/>
    </row>
    <row r="205" spans="8:9" x14ac:dyDescent="0.2">
      <c r="H205" s="59"/>
      <c r="I205" s="59"/>
    </row>
    <row r="206" spans="8:9" x14ac:dyDescent="0.2">
      <c r="H206" s="59"/>
      <c r="I206" s="59"/>
    </row>
    <row r="207" spans="8:9" x14ac:dyDescent="0.2">
      <c r="H207" s="59"/>
      <c r="I207" s="59"/>
    </row>
    <row r="208" spans="8:9" x14ac:dyDescent="0.2">
      <c r="H208" s="59"/>
      <c r="I208" s="59"/>
    </row>
    <row r="209" spans="8:9" x14ac:dyDescent="0.2">
      <c r="H209" s="59"/>
      <c r="I209" s="59"/>
    </row>
    <row r="210" spans="8:9" x14ac:dyDescent="0.2">
      <c r="H210" s="59"/>
      <c r="I210" s="59"/>
    </row>
    <row r="211" spans="8:9" x14ac:dyDescent="0.2">
      <c r="H211" s="59"/>
      <c r="I211" s="59"/>
    </row>
    <row r="212" spans="8:9" x14ac:dyDescent="0.2">
      <c r="H212" s="59"/>
      <c r="I212" s="59"/>
    </row>
    <row r="213" spans="8:9" x14ac:dyDescent="0.2">
      <c r="H213" s="59"/>
      <c r="I213" s="59"/>
    </row>
    <row r="214" spans="8:9" x14ac:dyDescent="0.2">
      <c r="H214" s="59"/>
      <c r="I214" s="59"/>
    </row>
    <row r="215" spans="8:9" x14ac:dyDescent="0.2">
      <c r="H215" s="59"/>
      <c r="I215" s="59"/>
    </row>
    <row r="216" spans="8:9" x14ac:dyDescent="0.2">
      <c r="H216" s="59"/>
      <c r="I216" s="59"/>
    </row>
    <row r="217" spans="8:9" x14ac:dyDescent="0.2">
      <c r="H217" s="59"/>
      <c r="I217" s="59"/>
    </row>
    <row r="218" spans="8:9" x14ac:dyDescent="0.2">
      <c r="H218" s="59"/>
      <c r="I218" s="59"/>
    </row>
    <row r="219" spans="8:9" x14ac:dyDescent="0.2">
      <c r="H219" s="59"/>
      <c r="I219" s="59"/>
    </row>
    <row r="220" spans="8:9" x14ac:dyDescent="0.2">
      <c r="H220" s="59"/>
      <c r="I220" s="59"/>
    </row>
    <row r="221" spans="8:9" x14ac:dyDescent="0.2">
      <c r="H221" s="59"/>
      <c r="I221" s="59"/>
    </row>
    <row r="222" spans="8:9" x14ac:dyDescent="0.2">
      <c r="H222" s="59"/>
      <c r="I222" s="59"/>
    </row>
    <row r="223" spans="8:9" x14ac:dyDescent="0.2">
      <c r="H223" s="59"/>
      <c r="I223" s="59"/>
    </row>
    <row r="224" spans="8:9" x14ac:dyDescent="0.2">
      <c r="H224" s="59"/>
      <c r="I224" s="59"/>
    </row>
    <row r="225" spans="8:9" x14ac:dyDescent="0.2">
      <c r="H225" s="59"/>
      <c r="I225" s="59"/>
    </row>
    <row r="226" spans="8:9" x14ac:dyDescent="0.2">
      <c r="H226" s="59"/>
      <c r="I226" s="59"/>
    </row>
    <row r="227" spans="8:9" x14ac:dyDescent="0.2">
      <c r="H227" s="59"/>
      <c r="I227" s="59"/>
    </row>
    <row r="228" spans="8:9" x14ac:dyDescent="0.2">
      <c r="H228" s="59"/>
      <c r="I228" s="59"/>
    </row>
    <row r="229" spans="8:9" x14ac:dyDescent="0.2">
      <c r="H229" s="59"/>
      <c r="I229" s="59"/>
    </row>
    <row r="230" spans="8:9" x14ac:dyDescent="0.2">
      <c r="H230" s="59"/>
      <c r="I230" s="59"/>
    </row>
    <row r="231" spans="8:9" x14ac:dyDescent="0.2">
      <c r="H231" s="59"/>
      <c r="I231" s="59"/>
    </row>
    <row r="232" spans="8:9" x14ac:dyDescent="0.2">
      <c r="H232" s="59"/>
      <c r="I232" s="59"/>
    </row>
    <row r="233" spans="8:9" x14ac:dyDescent="0.2">
      <c r="H233" s="59"/>
      <c r="I233" s="59"/>
    </row>
    <row r="234" spans="8:9" x14ac:dyDescent="0.2">
      <c r="H234" s="59"/>
      <c r="I234" s="59"/>
    </row>
    <row r="235" spans="8:9" x14ac:dyDescent="0.2">
      <c r="H235" s="59"/>
      <c r="I235" s="59"/>
    </row>
    <row r="236" spans="8:9" x14ac:dyDescent="0.2">
      <c r="H236" s="59"/>
      <c r="I236" s="59"/>
    </row>
    <row r="237" spans="8:9" x14ac:dyDescent="0.2">
      <c r="H237" s="59"/>
      <c r="I237" s="59"/>
    </row>
    <row r="238" spans="8:9" x14ac:dyDescent="0.2">
      <c r="H238" s="59"/>
      <c r="I238" s="59"/>
    </row>
    <row r="239" spans="8:9" x14ac:dyDescent="0.2">
      <c r="H239" s="59"/>
      <c r="I239" s="59"/>
    </row>
    <row r="240" spans="8:9" x14ac:dyDescent="0.2">
      <c r="H240" s="59"/>
      <c r="I240" s="59"/>
    </row>
    <row r="241" spans="8:9" x14ac:dyDescent="0.2">
      <c r="H241" s="59"/>
      <c r="I241" s="59"/>
    </row>
    <row r="242" spans="8:9" x14ac:dyDescent="0.2">
      <c r="H242" s="59"/>
      <c r="I242" s="59"/>
    </row>
    <row r="243" spans="8:9" x14ac:dyDescent="0.2">
      <c r="H243" s="59"/>
      <c r="I243" s="59"/>
    </row>
    <row r="244" spans="8:9" x14ac:dyDescent="0.2">
      <c r="H244" s="59"/>
      <c r="I244" s="59"/>
    </row>
    <row r="245" spans="8:9" x14ac:dyDescent="0.2">
      <c r="H245" s="59"/>
      <c r="I245" s="59"/>
    </row>
    <row r="246" spans="8:9" x14ac:dyDescent="0.2">
      <c r="H246" s="59"/>
      <c r="I246" s="59"/>
    </row>
    <row r="247" spans="8:9" x14ac:dyDescent="0.2">
      <c r="H247" s="59"/>
      <c r="I247" s="59"/>
    </row>
    <row r="248" spans="8:9" x14ac:dyDescent="0.2">
      <c r="H248" s="59"/>
      <c r="I248" s="59"/>
    </row>
    <row r="249" spans="8:9" x14ac:dyDescent="0.2">
      <c r="H249" s="59"/>
      <c r="I249" s="59"/>
    </row>
    <row r="250" spans="8:9" x14ac:dyDescent="0.2">
      <c r="H250" s="59"/>
      <c r="I250" s="59"/>
    </row>
    <row r="251" spans="8:9" x14ac:dyDescent="0.2">
      <c r="H251" s="59"/>
      <c r="I251" s="59"/>
    </row>
    <row r="252" spans="8:9" x14ac:dyDescent="0.2">
      <c r="H252" s="59"/>
      <c r="I252" s="59"/>
    </row>
    <row r="253" spans="8:9" x14ac:dyDescent="0.2">
      <c r="H253" s="59"/>
      <c r="I253" s="59"/>
    </row>
    <row r="254" spans="8:9" x14ac:dyDescent="0.2">
      <c r="H254" s="59"/>
      <c r="I254" s="59"/>
    </row>
    <row r="255" spans="8:9" x14ac:dyDescent="0.2">
      <c r="H255" s="59"/>
      <c r="I255" s="59"/>
    </row>
    <row r="256" spans="8:9" x14ac:dyDescent="0.2">
      <c r="H256" s="59"/>
      <c r="I256" s="59"/>
    </row>
    <row r="257" spans="8:9" x14ac:dyDescent="0.2">
      <c r="H257" s="59"/>
      <c r="I257" s="59"/>
    </row>
    <row r="258" spans="8:9" x14ac:dyDescent="0.2">
      <c r="H258" s="59"/>
      <c r="I258" s="59"/>
    </row>
    <row r="259" spans="8:9" x14ac:dyDescent="0.2">
      <c r="H259" s="59"/>
      <c r="I259" s="59"/>
    </row>
    <row r="260" spans="8:9" x14ac:dyDescent="0.2">
      <c r="H260" s="59"/>
      <c r="I260" s="59"/>
    </row>
    <row r="261" spans="8:9" x14ac:dyDescent="0.2">
      <c r="H261" s="59"/>
      <c r="I261" s="59"/>
    </row>
    <row r="262" spans="8:9" x14ac:dyDescent="0.2">
      <c r="H262" s="59"/>
      <c r="I262" s="59"/>
    </row>
    <row r="263" spans="8:9" x14ac:dyDescent="0.2">
      <c r="H263" s="59"/>
      <c r="I263" s="59"/>
    </row>
    <row r="264" spans="8:9" x14ac:dyDescent="0.2">
      <c r="H264" s="59"/>
      <c r="I264" s="59"/>
    </row>
    <row r="265" spans="8:9" x14ac:dyDescent="0.2">
      <c r="H265" s="59"/>
      <c r="I265" s="59"/>
    </row>
    <row r="266" spans="8:9" x14ac:dyDescent="0.2">
      <c r="H266" s="59"/>
      <c r="I266" s="59"/>
    </row>
    <row r="267" spans="8:9" x14ac:dyDescent="0.2">
      <c r="H267" s="59"/>
      <c r="I267" s="59"/>
    </row>
    <row r="268" spans="8:9" x14ac:dyDescent="0.2">
      <c r="H268" s="59"/>
      <c r="I268" s="59"/>
    </row>
    <row r="269" spans="8:9" x14ac:dyDescent="0.2">
      <c r="H269" s="59"/>
      <c r="I269" s="59"/>
    </row>
    <row r="270" spans="8:9" x14ac:dyDescent="0.2">
      <c r="H270" s="59"/>
      <c r="I270" s="59"/>
    </row>
    <row r="271" spans="8:9" x14ac:dyDescent="0.2">
      <c r="H271" s="59"/>
      <c r="I271" s="59"/>
    </row>
    <row r="272" spans="8:9" x14ac:dyDescent="0.2">
      <c r="H272" s="59"/>
      <c r="I272" s="59"/>
    </row>
    <row r="273" spans="8:9" x14ac:dyDescent="0.2">
      <c r="H273" s="59"/>
      <c r="I273" s="59"/>
    </row>
    <row r="274" spans="8:9" x14ac:dyDescent="0.2">
      <c r="H274" s="59"/>
      <c r="I274" s="59"/>
    </row>
    <row r="275" spans="8:9" x14ac:dyDescent="0.2">
      <c r="H275" s="59"/>
      <c r="I275" s="59"/>
    </row>
    <row r="276" spans="8:9" x14ac:dyDescent="0.2">
      <c r="H276" s="59"/>
      <c r="I276" s="59"/>
    </row>
    <row r="277" spans="8:9" x14ac:dyDescent="0.2">
      <c r="H277" s="59"/>
      <c r="I277" s="59"/>
    </row>
    <row r="278" spans="8:9" x14ac:dyDescent="0.2">
      <c r="H278" s="59"/>
      <c r="I278" s="59"/>
    </row>
    <row r="279" spans="8:9" x14ac:dyDescent="0.2">
      <c r="H279" s="59"/>
      <c r="I279" s="59"/>
    </row>
    <row r="280" spans="8:9" x14ac:dyDescent="0.2">
      <c r="H280" s="59"/>
      <c r="I280" s="59"/>
    </row>
    <row r="281" spans="8:9" x14ac:dyDescent="0.2">
      <c r="H281" s="59"/>
      <c r="I281" s="59"/>
    </row>
    <row r="282" spans="8:9" x14ac:dyDescent="0.2">
      <c r="H282" s="59"/>
      <c r="I282" s="59"/>
    </row>
    <row r="283" spans="8:9" x14ac:dyDescent="0.2">
      <c r="H283" s="59"/>
      <c r="I283" s="59"/>
    </row>
    <row r="284" spans="8:9" x14ac:dyDescent="0.2">
      <c r="H284" s="59"/>
      <c r="I284" s="59"/>
    </row>
    <row r="285" spans="8:9" x14ac:dyDescent="0.2">
      <c r="H285" s="59"/>
      <c r="I285" s="59"/>
    </row>
    <row r="286" spans="8:9" x14ac:dyDescent="0.2">
      <c r="H286" s="59"/>
      <c r="I286" s="59"/>
    </row>
    <row r="287" spans="8:9" x14ac:dyDescent="0.2">
      <c r="H287" s="59"/>
      <c r="I287" s="59"/>
    </row>
    <row r="288" spans="8:9" x14ac:dyDescent="0.2">
      <c r="H288" s="59"/>
      <c r="I288" s="59"/>
    </row>
    <row r="289" spans="8:9" x14ac:dyDescent="0.2">
      <c r="H289" s="59"/>
      <c r="I289" s="59"/>
    </row>
    <row r="290" spans="8:9" x14ac:dyDescent="0.2">
      <c r="H290" s="59"/>
      <c r="I290" s="59"/>
    </row>
    <row r="291" spans="8:9" x14ac:dyDescent="0.2">
      <c r="H291" s="59"/>
      <c r="I291" s="59"/>
    </row>
    <row r="292" spans="8:9" x14ac:dyDescent="0.2">
      <c r="H292" s="59"/>
      <c r="I292" s="59"/>
    </row>
    <row r="293" spans="8:9" x14ac:dyDescent="0.2">
      <c r="H293" s="59"/>
      <c r="I293" s="59"/>
    </row>
    <row r="294" spans="8:9" x14ac:dyDescent="0.2">
      <c r="H294" s="59"/>
      <c r="I294" s="59"/>
    </row>
    <row r="295" spans="8:9" x14ac:dyDescent="0.2">
      <c r="H295" s="59"/>
      <c r="I295" s="59"/>
    </row>
    <row r="296" spans="8:9" x14ac:dyDescent="0.2">
      <c r="H296" s="59"/>
      <c r="I296" s="59"/>
    </row>
    <row r="297" spans="8:9" x14ac:dyDescent="0.2">
      <c r="H297" s="59"/>
      <c r="I297" s="59"/>
    </row>
    <row r="298" spans="8:9" x14ac:dyDescent="0.2">
      <c r="H298" s="59"/>
      <c r="I298" s="59"/>
    </row>
    <row r="299" spans="8:9" x14ac:dyDescent="0.2">
      <c r="H299" s="59"/>
      <c r="I299" s="59"/>
    </row>
    <row r="300" spans="8:9" x14ac:dyDescent="0.2">
      <c r="H300" s="59"/>
      <c r="I300" s="59"/>
    </row>
    <row r="301" spans="8:9" x14ac:dyDescent="0.2">
      <c r="H301" s="59"/>
      <c r="I301" s="59"/>
    </row>
    <row r="302" spans="8:9" x14ac:dyDescent="0.2">
      <c r="H302" s="59"/>
      <c r="I302" s="59"/>
    </row>
    <row r="303" spans="8:9" x14ac:dyDescent="0.2">
      <c r="H303" s="59"/>
      <c r="I303" s="59"/>
    </row>
    <row r="304" spans="8:9" x14ac:dyDescent="0.2">
      <c r="H304" s="59"/>
      <c r="I304" s="59"/>
    </row>
    <row r="305" spans="8:9" x14ac:dyDescent="0.2">
      <c r="H305" s="59"/>
      <c r="I305" s="59"/>
    </row>
    <row r="306" spans="8:9" x14ac:dyDescent="0.2">
      <c r="H306" s="59"/>
      <c r="I306" s="59"/>
    </row>
    <row r="307" spans="8:9" x14ac:dyDescent="0.2">
      <c r="H307" s="59"/>
      <c r="I307" s="59"/>
    </row>
    <row r="308" spans="8:9" x14ac:dyDescent="0.2">
      <c r="H308" s="59"/>
      <c r="I308" s="59"/>
    </row>
    <row r="309" spans="8:9" x14ac:dyDescent="0.2">
      <c r="H309" s="59"/>
      <c r="I309" s="59"/>
    </row>
    <row r="310" spans="8:9" x14ac:dyDescent="0.2">
      <c r="H310" s="59"/>
      <c r="I310" s="59"/>
    </row>
    <row r="311" spans="8:9" x14ac:dyDescent="0.2">
      <c r="H311" s="59"/>
      <c r="I311" s="59"/>
    </row>
    <row r="312" spans="8:9" x14ac:dyDescent="0.2">
      <c r="H312" s="59"/>
      <c r="I312" s="59"/>
    </row>
    <row r="313" spans="8:9" x14ac:dyDescent="0.2">
      <c r="H313" s="59"/>
      <c r="I313" s="59"/>
    </row>
    <row r="314" spans="8:9" x14ac:dyDescent="0.2">
      <c r="H314" s="59"/>
      <c r="I314" s="59"/>
    </row>
    <row r="315" spans="8:9" x14ac:dyDescent="0.2">
      <c r="H315" s="59"/>
      <c r="I315" s="59"/>
    </row>
    <row r="316" spans="8:9" x14ac:dyDescent="0.2">
      <c r="H316" s="59"/>
      <c r="I316" s="59"/>
    </row>
    <row r="317" spans="8:9" x14ac:dyDescent="0.2">
      <c r="H317" s="59"/>
      <c r="I317" s="59"/>
    </row>
    <row r="318" spans="8:9" x14ac:dyDescent="0.2">
      <c r="H318" s="59"/>
      <c r="I318" s="59"/>
    </row>
    <row r="319" spans="8:9" x14ac:dyDescent="0.2">
      <c r="H319" s="59"/>
      <c r="I319" s="59"/>
    </row>
    <row r="320" spans="8:9" x14ac:dyDescent="0.2">
      <c r="H320" s="59"/>
      <c r="I320" s="59"/>
    </row>
    <row r="321" spans="8:9" x14ac:dyDescent="0.2">
      <c r="H321" s="59"/>
      <c r="I321" s="59"/>
    </row>
    <row r="322" spans="8:9" x14ac:dyDescent="0.2">
      <c r="H322" s="59"/>
      <c r="I322" s="59"/>
    </row>
    <row r="323" spans="8:9" x14ac:dyDescent="0.2">
      <c r="H323" s="59"/>
      <c r="I323" s="59"/>
    </row>
    <row r="324" spans="8:9" x14ac:dyDescent="0.2">
      <c r="H324" s="59"/>
      <c r="I324" s="59"/>
    </row>
    <row r="325" spans="8:9" x14ac:dyDescent="0.2">
      <c r="H325" s="59"/>
      <c r="I325" s="59"/>
    </row>
    <row r="326" spans="8:9" x14ac:dyDescent="0.2">
      <c r="H326" s="59"/>
      <c r="I326" s="59"/>
    </row>
    <row r="327" spans="8:9" x14ac:dyDescent="0.2">
      <c r="H327" s="59"/>
      <c r="I327" s="59"/>
    </row>
    <row r="328" spans="8:9" x14ac:dyDescent="0.2">
      <c r="H328" s="59"/>
      <c r="I328" s="59"/>
    </row>
    <row r="329" spans="8:9" x14ac:dyDescent="0.2">
      <c r="H329" s="59"/>
      <c r="I329" s="59"/>
    </row>
    <row r="330" spans="8:9" x14ac:dyDescent="0.2">
      <c r="H330" s="59"/>
      <c r="I330" s="59"/>
    </row>
    <row r="331" spans="8:9" x14ac:dyDescent="0.2">
      <c r="H331" s="59"/>
      <c r="I331" s="59"/>
    </row>
    <row r="332" spans="8:9" x14ac:dyDescent="0.2">
      <c r="H332" s="59"/>
      <c r="I332" s="59"/>
    </row>
    <row r="333" spans="8:9" x14ac:dyDescent="0.2">
      <c r="H333" s="59"/>
      <c r="I333" s="59"/>
    </row>
    <row r="334" spans="8:9" x14ac:dyDescent="0.2">
      <c r="H334" s="59"/>
      <c r="I334" s="59"/>
    </row>
    <row r="335" spans="8:9" x14ac:dyDescent="0.2">
      <c r="H335" s="59"/>
      <c r="I335" s="59"/>
    </row>
    <row r="336" spans="8:9" x14ac:dyDescent="0.2">
      <c r="H336" s="59"/>
      <c r="I336" s="59"/>
    </row>
    <row r="337" spans="8:9" x14ac:dyDescent="0.2">
      <c r="H337" s="59"/>
      <c r="I337" s="59"/>
    </row>
    <row r="338" spans="8:9" x14ac:dyDescent="0.2">
      <c r="H338" s="59"/>
      <c r="I338" s="59"/>
    </row>
    <row r="339" spans="8:9" x14ac:dyDescent="0.2">
      <c r="H339" s="59"/>
      <c r="I339" s="59"/>
    </row>
    <row r="340" spans="8:9" x14ac:dyDescent="0.2">
      <c r="H340" s="59"/>
      <c r="I340" s="59"/>
    </row>
    <row r="341" spans="8:9" x14ac:dyDescent="0.2">
      <c r="H341" s="59"/>
      <c r="I341" s="59"/>
    </row>
    <row r="342" spans="8:9" x14ac:dyDescent="0.2">
      <c r="H342" s="59"/>
      <c r="I342" s="59"/>
    </row>
    <row r="343" spans="8:9" x14ac:dyDescent="0.2">
      <c r="H343" s="59"/>
      <c r="I343" s="59"/>
    </row>
    <row r="344" spans="8:9" x14ac:dyDescent="0.2">
      <c r="H344" s="59"/>
      <c r="I344" s="59"/>
    </row>
    <row r="345" spans="8:9" x14ac:dyDescent="0.2">
      <c r="H345" s="59"/>
      <c r="I345" s="59"/>
    </row>
    <row r="346" spans="8:9" x14ac:dyDescent="0.2">
      <c r="H346" s="59"/>
      <c r="I346" s="59"/>
    </row>
    <row r="347" spans="8:9" x14ac:dyDescent="0.2">
      <c r="H347" s="59"/>
      <c r="I347" s="59"/>
    </row>
    <row r="348" spans="8:9" x14ac:dyDescent="0.2">
      <c r="H348" s="59"/>
      <c r="I348" s="59"/>
    </row>
    <row r="349" spans="8:9" x14ac:dyDescent="0.2">
      <c r="H349" s="59"/>
      <c r="I349" s="59"/>
    </row>
    <row r="350" spans="8:9" x14ac:dyDescent="0.2">
      <c r="H350" s="59"/>
      <c r="I350" s="59"/>
    </row>
    <row r="351" spans="8:9" x14ac:dyDescent="0.2">
      <c r="H351" s="59"/>
      <c r="I351" s="59"/>
    </row>
    <row r="352" spans="8:9" x14ac:dyDescent="0.2">
      <c r="H352" s="59"/>
      <c r="I352" s="59"/>
    </row>
    <row r="353" spans="8:9" x14ac:dyDescent="0.2">
      <c r="H353" s="59"/>
      <c r="I353" s="59"/>
    </row>
    <row r="354" spans="8:9" x14ac:dyDescent="0.2">
      <c r="H354" s="59"/>
      <c r="I354" s="59"/>
    </row>
    <row r="355" spans="8:9" x14ac:dyDescent="0.2">
      <c r="H355" s="59"/>
      <c r="I355" s="59"/>
    </row>
    <row r="356" spans="8:9" x14ac:dyDescent="0.2">
      <c r="H356" s="59"/>
      <c r="I356" s="59"/>
    </row>
    <row r="357" spans="8:9" x14ac:dyDescent="0.2">
      <c r="H357" s="59"/>
      <c r="I357" s="59"/>
    </row>
    <row r="358" spans="8:9" x14ac:dyDescent="0.2">
      <c r="H358" s="59"/>
      <c r="I358" s="59"/>
    </row>
    <row r="359" spans="8:9" x14ac:dyDescent="0.2">
      <c r="H359" s="59"/>
      <c r="I359" s="59"/>
    </row>
    <row r="360" spans="8:9" x14ac:dyDescent="0.2">
      <c r="H360" s="59"/>
      <c r="I360" s="59"/>
    </row>
    <row r="361" spans="8:9" x14ac:dyDescent="0.2">
      <c r="H361" s="59"/>
      <c r="I361" s="59"/>
    </row>
    <row r="362" spans="8:9" x14ac:dyDescent="0.2">
      <c r="H362" s="59"/>
      <c r="I362" s="59"/>
    </row>
    <row r="363" spans="8:9" x14ac:dyDescent="0.2">
      <c r="H363" s="59"/>
      <c r="I363" s="59"/>
    </row>
    <row r="364" spans="8:9" x14ac:dyDescent="0.2">
      <c r="H364" s="59"/>
      <c r="I364" s="59"/>
    </row>
    <row r="365" spans="8:9" x14ac:dyDescent="0.2">
      <c r="H365" s="59"/>
      <c r="I365" s="59"/>
    </row>
    <row r="366" spans="8:9" x14ac:dyDescent="0.2">
      <c r="H366" s="59"/>
      <c r="I366" s="59"/>
    </row>
    <row r="367" spans="8:9" x14ac:dyDescent="0.2">
      <c r="H367" s="59"/>
      <c r="I367" s="59"/>
    </row>
    <row r="368" spans="8:9" x14ac:dyDescent="0.2">
      <c r="H368" s="59"/>
      <c r="I368" s="59"/>
    </row>
    <row r="369" spans="8:9" x14ac:dyDescent="0.2">
      <c r="H369" s="59"/>
      <c r="I369" s="59"/>
    </row>
    <row r="370" spans="8:9" x14ac:dyDescent="0.2">
      <c r="H370" s="59"/>
      <c r="I370" s="59"/>
    </row>
    <row r="371" spans="8:9" x14ac:dyDescent="0.2">
      <c r="H371" s="59"/>
      <c r="I371" s="59"/>
    </row>
    <row r="372" spans="8:9" x14ac:dyDescent="0.2">
      <c r="H372" s="59"/>
      <c r="I372" s="59"/>
    </row>
    <row r="373" spans="8:9" x14ac:dyDescent="0.2">
      <c r="H373" s="59"/>
      <c r="I373" s="59"/>
    </row>
    <row r="374" spans="8:9" x14ac:dyDescent="0.2">
      <c r="H374" s="59"/>
      <c r="I374" s="59"/>
    </row>
    <row r="375" spans="8:9" x14ac:dyDescent="0.2">
      <c r="H375" s="59"/>
      <c r="I375" s="59"/>
    </row>
    <row r="376" spans="8:9" x14ac:dyDescent="0.2">
      <c r="H376" s="59"/>
      <c r="I376" s="59"/>
    </row>
    <row r="377" spans="8:9" x14ac:dyDescent="0.2">
      <c r="H377" s="59"/>
      <c r="I377" s="59"/>
    </row>
    <row r="378" spans="8:9" x14ac:dyDescent="0.2">
      <c r="H378" s="59"/>
      <c r="I378" s="59"/>
    </row>
    <row r="379" spans="8:9" x14ac:dyDescent="0.2">
      <c r="H379" s="59"/>
      <c r="I379" s="59"/>
    </row>
    <row r="380" spans="8:9" x14ac:dyDescent="0.2">
      <c r="H380" s="59"/>
      <c r="I380" s="59"/>
    </row>
    <row r="381" spans="8:9" x14ac:dyDescent="0.2">
      <c r="H381" s="59"/>
      <c r="I381" s="59"/>
    </row>
    <row r="382" spans="8:9" x14ac:dyDescent="0.2">
      <c r="H382" s="59"/>
      <c r="I382" s="59"/>
    </row>
    <row r="383" spans="8:9" x14ac:dyDescent="0.2">
      <c r="H383" s="59"/>
      <c r="I383" s="59"/>
    </row>
    <row r="384" spans="8:9" x14ac:dyDescent="0.2">
      <c r="H384" s="59"/>
      <c r="I384" s="59"/>
    </row>
    <row r="385" spans="8:9" x14ac:dyDescent="0.2">
      <c r="H385" s="59"/>
      <c r="I385" s="59"/>
    </row>
    <row r="386" spans="8:9" x14ac:dyDescent="0.2">
      <c r="H386" s="59"/>
      <c r="I386" s="59"/>
    </row>
    <row r="387" spans="8:9" x14ac:dyDescent="0.2">
      <c r="H387" s="59"/>
      <c r="I387" s="59"/>
    </row>
    <row r="388" spans="8:9" x14ac:dyDescent="0.2">
      <c r="H388" s="59"/>
      <c r="I388" s="59"/>
    </row>
    <row r="389" spans="8:9" x14ac:dyDescent="0.2">
      <c r="H389" s="59"/>
      <c r="I389" s="59"/>
    </row>
    <row r="390" spans="8:9" x14ac:dyDescent="0.2">
      <c r="H390" s="59"/>
      <c r="I390" s="59"/>
    </row>
    <row r="391" spans="8:9" x14ac:dyDescent="0.2">
      <c r="H391" s="59"/>
      <c r="I391" s="59"/>
    </row>
    <row r="392" spans="8:9" x14ac:dyDescent="0.2">
      <c r="H392" s="59"/>
      <c r="I392" s="59"/>
    </row>
    <row r="393" spans="8:9" x14ac:dyDescent="0.2">
      <c r="H393" s="59"/>
      <c r="I393" s="59"/>
    </row>
    <row r="394" spans="8:9" x14ac:dyDescent="0.2">
      <c r="H394" s="59"/>
      <c r="I394" s="59"/>
    </row>
    <row r="395" spans="8:9" x14ac:dyDescent="0.2">
      <c r="H395" s="59"/>
      <c r="I395" s="59"/>
    </row>
    <row r="396" spans="8:9" x14ac:dyDescent="0.2">
      <c r="H396" s="59"/>
      <c r="I396" s="59"/>
    </row>
    <row r="397" spans="8:9" x14ac:dyDescent="0.2">
      <c r="H397" s="59"/>
      <c r="I397" s="59"/>
    </row>
    <row r="398" spans="8:9" x14ac:dyDescent="0.2">
      <c r="H398" s="59"/>
      <c r="I398" s="59"/>
    </row>
    <row r="399" spans="8:9" x14ac:dyDescent="0.2">
      <c r="H399" s="59"/>
      <c r="I399" s="59"/>
    </row>
    <row r="400" spans="8:9" x14ac:dyDescent="0.2">
      <c r="H400" s="59"/>
      <c r="I400" s="59"/>
    </row>
    <row r="401" spans="8:9" x14ac:dyDescent="0.2">
      <c r="H401" s="59"/>
      <c r="I401" s="59"/>
    </row>
    <row r="402" spans="8:9" x14ac:dyDescent="0.2">
      <c r="H402" s="59"/>
      <c r="I402" s="59"/>
    </row>
    <row r="403" spans="8:9" x14ac:dyDescent="0.2">
      <c r="H403" s="59"/>
      <c r="I403" s="59"/>
    </row>
    <row r="404" spans="8:9" x14ac:dyDescent="0.2">
      <c r="H404" s="59"/>
      <c r="I404" s="59"/>
    </row>
    <row r="405" spans="8:9" x14ac:dyDescent="0.2">
      <c r="H405" s="59"/>
      <c r="I405" s="59"/>
    </row>
    <row r="406" spans="8:9" x14ac:dyDescent="0.2">
      <c r="H406" s="59"/>
      <c r="I406" s="59"/>
    </row>
    <row r="407" spans="8:9" x14ac:dyDescent="0.2">
      <c r="H407" s="59"/>
      <c r="I407" s="59"/>
    </row>
    <row r="408" spans="8:9" x14ac:dyDescent="0.2">
      <c r="H408" s="59"/>
      <c r="I408" s="59"/>
    </row>
    <row r="409" spans="8:9" x14ac:dyDescent="0.2">
      <c r="H409" s="59"/>
      <c r="I409" s="59"/>
    </row>
    <row r="410" spans="8:9" x14ac:dyDescent="0.2">
      <c r="H410" s="59"/>
      <c r="I410" s="59"/>
    </row>
    <row r="411" spans="8:9" x14ac:dyDescent="0.2">
      <c r="H411" s="59"/>
      <c r="I411" s="59"/>
    </row>
    <row r="412" spans="8:9" x14ac:dyDescent="0.2">
      <c r="H412" s="59"/>
      <c r="I412" s="59"/>
    </row>
    <row r="413" spans="8:9" x14ac:dyDescent="0.2">
      <c r="H413" s="59"/>
      <c r="I413" s="59"/>
    </row>
    <row r="414" spans="8:9" x14ac:dyDescent="0.2">
      <c r="H414" s="59"/>
      <c r="I414" s="59"/>
    </row>
    <row r="415" spans="8:9" x14ac:dyDescent="0.2">
      <c r="H415" s="59"/>
      <c r="I415" s="59"/>
    </row>
    <row r="416" spans="8:9" x14ac:dyDescent="0.2">
      <c r="H416" s="59"/>
      <c r="I416" s="59"/>
    </row>
    <row r="417" spans="8:9" x14ac:dyDescent="0.2">
      <c r="H417" s="59"/>
      <c r="I417" s="59"/>
    </row>
    <row r="418" spans="8:9" x14ac:dyDescent="0.2">
      <c r="H418" s="59"/>
      <c r="I418" s="59"/>
    </row>
    <row r="419" spans="8:9" x14ac:dyDescent="0.2">
      <c r="H419" s="59"/>
      <c r="I419" s="59"/>
    </row>
    <row r="420" spans="8:9" x14ac:dyDescent="0.2">
      <c r="H420" s="59"/>
      <c r="I420" s="59"/>
    </row>
    <row r="421" spans="8:9" x14ac:dyDescent="0.2">
      <c r="H421" s="59"/>
      <c r="I421" s="59"/>
    </row>
    <row r="422" spans="8:9" x14ac:dyDescent="0.2">
      <c r="H422" s="59"/>
      <c r="I422" s="59"/>
    </row>
    <row r="423" spans="8:9" x14ac:dyDescent="0.2">
      <c r="H423" s="59"/>
      <c r="I423" s="59"/>
    </row>
    <row r="424" spans="8:9" x14ac:dyDescent="0.2">
      <c r="H424" s="59"/>
      <c r="I424" s="59"/>
    </row>
    <row r="425" spans="8:9" x14ac:dyDescent="0.2">
      <c r="H425" s="59"/>
      <c r="I425" s="59"/>
    </row>
    <row r="426" spans="8:9" x14ac:dyDescent="0.2">
      <c r="H426" s="59"/>
      <c r="I426" s="59"/>
    </row>
    <row r="427" spans="8:9" x14ac:dyDescent="0.2">
      <c r="H427" s="59"/>
      <c r="I427" s="59"/>
    </row>
    <row r="428" spans="8:9" x14ac:dyDescent="0.2">
      <c r="H428" s="59"/>
      <c r="I428" s="59"/>
    </row>
    <row r="429" spans="8:9" x14ac:dyDescent="0.2">
      <c r="H429" s="59"/>
      <c r="I429" s="59"/>
    </row>
    <row r="430" spans="8:9" x14ac:dyDescent="0.2">
      <c r="H430" s="59"/>
      <c r="I430" s="59"/>
    </row>
    <row r="431" spans="8:9" x14ac:dyDescent="0.2">
      <c r="H431" s="59"/>
      <c r="I431" s="59"/>
    </row>
    <row r="432" spans="8:9" x14ac:dyDescent="0.2">
      <c r="H432" s="59"/>
      <c r="I432" s="59"/>
    </row>
    <row r="433" spans="8:9" x14ac:dyDescent="0.2">
      <c r="H433" s="59"/>
      <c r="I433" s="59"/>
    </row>
    <row r="434" spans="8:9" x14ac:dyDescent="0.2">
      <c r="H434" s="59"/>
      <c r="I434" s="59"/>
    </row>
    <row r="435" spans="8:9" x14ac:dyDescent="0.2">
      <c r="H435" s="59"/>
      <c r="I435" s="59"/>
    </row>
    <row r="436" spans="8:9" x14ac:dyDescent="0.2">
      <c r="H436" s="59"/>
      <c r="I436" s="59"/>
    </row>
    <row r="437" spans="8:9" x14ac:dyDescent="0.2">
      <c r="H437" s="59"/>
      <c r="I437" s="59"/>
    </row>
    <row r="438" spans="8:9" x14ac:dyDescent="0.2">
      <c r="H438" s="59"/>
      <c r="I438" s="59"/>
    </row>
    <row r="439" spans="8:9" x14ac:dyDescent="0.2">
      <c r="H439" s="59"/>
      <c r="I439" s="59"/>
    </row>
    <row r="440" spans="8:9" x14ac:dyDescent="0.2">
      <c r="H440" s="59"/>
      <c r="I440" s="59"/>
    </row>
    <row r="441" spans="8:9" x14ac:dyDescent="0.2">
      <c r="H441" s="59"/>
      <c r="I441" s="59"/>
    </row>
    <row r="442" spans="8:9" x14ac:dyDescent="0.2">
      <c r="H442" s="59"/>
      <c r="I442" s="59"/>
    </row>
    <row r="443" spans="8:9" x14ac:dyDescent="0.2">
      <c r="H443" s="59"/>
      <c r="I443" s="59"/>
    </row>
    <row r="444" spans="8:9" x14ac:dyDescent="0.2">
      <c r="H444" s="59"/>
      <c r="I444" s="59"/>
    </row>
    <row r="445" spans="8:9" x14ac:dyDescent="0.2">
      <c r="H445" s="59"/>
      <c r="I445" s="59"/>
    </row>
    <row r="446" spans="8:9" x14ac:dyDescent="0.2">
      <c r="H446" s="59"/>
      <c r="I446" s="59"/>
    </row>
    <row r="447" spans="8:9" x14ac:dyDescent="0.2">
      <c r="H447" s="59"/>
      <c r="I447" s="59"/>
    </row>
    <row r="448" spans="8:9" x14ac:dyDescent="0.2">
      <c r="H448" s="59"/>
      <c r="I448" s="59"/>
    </row>
    <row r="449" spans="8:9" x14ac:dyDescent="0.2">
      <c r="H449" s="59"/>
      <c r="I449" s="59"/>
    </row>
    <row r="450" spans="8:9" x14ac:dyDescent="0.2">
      <c r="H450" s="59"/>
      <c r="I450" s="59"/>
    </row>
    <row r="451" spans="8:9" x14ac:dyDescent="0.2">
      <c r="H451" s="59"/>
      <c r="I451" s="59"/>
    </row>
    <row r="452" spans="8:9" x14ac:dyDescent="0.2">
      <c r="H452" s="59"/>
      <c r="I452" s="59"/>
    </row>
    <row r="453" spans="8:9" x14ac:dyDescent="0.2">
      <c r="H453" s="59"/>
      <c r="I453" s="59"/>
    </row>
    <row r="454" spans="8:9" x14ac:dyDescent="0.2">
      <c r="H454" s="59"/>
      <c r="I454" s="59"/>
    </row>
    <row r="455" spans="8:9" x14ac:dyDescent="0.2">
      <c r="H455" s="59"/>
      <c r="I455" s="59"/>
    </row>
    <row r="456" spans="8:9" x14ac:dyDescent="0.2">
      <c r="H456" s="59"/>
      <c r="I456" s="59"/>
    </row>
    <row r="457" spans="8:9" x14ac:dyDescent="0.2">
      <c r="H457" s="59"/>
      <c r="I457" s="59"/>
    </row>
    <row r="458" spans="8:9" x14ac:dyDescent="0.2">
      <c r="H458" s="59"/>
      <c r="I458" s="59"/>
    </row>
    <row r="459" spans="8:9" x14ac:dyDescent="0.2">
      <c r="H459" s="59"/>
      <c r="I459" s="59"/>
    </row>
    <row r="460" spans="8:9" x14ac:dyDescent="0.2">
      <c r="H460" s="59"/>
      <c r="I460" s="59"/>
    </row>
    <row r="461" spans="8:9" x14ac:dyDescent="0.2">
      <c r="H461" s="59"/>
      <c r="I461" s="59"/>
    </row>
    <row r="462" spans="8:9" x14ac:dyDescent="0.2">
      <c r="H462" s="59"/>
      <c r="I462" s="59"/>
    </row>
    <row r="463" spans="8:9" x14ac:dyDescent="0.2">
      <c r="H463" s="59"/>
      <c r="I463" s="59"/>
    </row>
    <row r="464" spans="8:9" x14ac:dyDescent="0.2">
      <c r="H464" s="59"/>
      <c r="I464" s="59"/>
    </row>
    <row r="465" spans="8:9" x14ac:dyDescent="0.2">
      <c r="H465" s="59"/>
      <c r="I465" s="59"/>
    </row>
    <row r="466" spans="8:9" x14ac:dyDescent="0.2">
      <c r="H466" s="59"/>
      <c r="I466" s="59"/>
    </row>
    <row r="467" spans="8:9" x14ac:dyDescent="0.2">
      <c r="H467" s="59"/>
      <c r="I467" s="59"/>
    </row>
    <row r="468" spans="8:9" x14ac:dyDescent="0.2">
      <c r="H468" s="59"/>
      <c r="I468" s="59"/>
    </row>
    <row r="469" spans="8:9" x14ac:dyDescent="0.2">
      <c r="H469" s="59"/>
      <c r="I469" s="59"/>
    </row>
    <row r="470" spans="8:9" x14ac:dyDescent="0.2">
      <c r="H470" s="59"/>
      <c r="I470" s="59"/>
    </row>
    <row r="471" spans="8:9" x14ac:dyDescent="0.2">
      <c r="H471" s="59"/>
      <c r="I471" s="59"/>
    </row>
    <row r="472" spans="8:9" x14ac:dyDescent="0.2">
      <c r="H472" s="59"/>
      <c r="I472" s="59"/>
    </row>
    <row r="473" spans="8:9" x14ac:dyDescent="0.2">
      <c r="H473" s="59"/>
      <c r="I473" s="59"/>
    </row>
    <row r="474" spans="8:9" x14ac:dyDescent="0.2">
      <c r="H474" s="59"/>
      <c r="I474" s="59"/>
    </row>
    <row r="475" spans="8:9" x14ac:dyDescent="0.2">
      <c r="H475" s="59"/>
      <c r="I475" s="59"/>
    </row>
    <row r="476" spans="8:9" x14ac:dyDescent="0.2">
      <c r="H476" s="59"/>
      <c r="I476" s="59"/>
    </row>
    <row r="477" spans="8:9" x14ac:dyDescent="0.2">
      <c r="H477" s="59"/>
      <c r="I477" s="59"/>
    </row>
    <row r="478" spans="8:9" x14ac:dyDescent="0.2">
      <c r="H478" s="59"/>
      <c r="I478" s="59"/>
    </row>
    <row r="479" spans="8:9" x14ac:dyDescent="0.2">
      <c r="H479" s="59"/>
      <c r="I479" s="59"/>
    </row>
    <row r="480" spans="8:9" x14ac:dyDescent="0.2">
      <c r="H480" s="59"/>
      <c r="I480" s="59"/>
    </row>
    <row r="481" spans="8:9" x14ac:dyDescent="0.2">
      <c r="H481" s="59"/>
      <c r="I481" s="59"/>
    </row>
    <row r="482" spans="8:9" x14ac:dyDescent="0.2">
      <c r="H482" s="59"/>
      <c r="I482" s="59"/>
    </row>
    <row r="483" spans="8:9" x14ac:dyDescent="0.2">
      <c r="H483" s="59"/>
      <c r="I483" s="59"/>
    </row>
    <row r="484" spans="8:9" x14ac:dyDescent="0.2">
      <c r="H484" s="59"/>
      <c r="I484" s="59"/>
    </row>
    <row r="485" spans="8:9" x14ac:dyDescent="0.2">
      <c r="H485" s="59"/>
      <c r="I485" s="59"/>
    </row>
    <row r="486" spans="8:9" x14ac:dyDescent="0.2">
      <c r="H486" s="59"/>
      <c r="I486" s="59"/>
    </row>
    <row r="487" spans="8:9" x14ac:dyDescent="0.2">
      <c r="H487" s="59"/>
      <c r="I487" s="59"/>
    </row>
    <row r="488" spans="8:9" x14ac:dyDescent="0.2">
      <c r="H488" s="59"/>
      <c r="I488" s="59"/>
    </row>
    <row r="489" spans="8:9" x14ac:dyDescent="0.2">
      <c r="H489" s="59"/>
      <c r="I489" s="59"/>
    </row>
    <row r="490" spans="8:9" x14ac:dyDescent="0.2">
      <c r="H490" s="59"/>
      <c r="I490" s="59"/>
    </row>
    <row r="491" spans="8:9" x14ac:dyDescent="0.2">
      <c r="H491" s="59"/>
      <c r="I491" s="59"/>
    </row>
    <row r="492" spans="8:9" x14ac:dyDescent="0.2">
      <c r="H492" s="59"/>
      <c r="I492" s="59"/>
    </row>
    <row r="493" spans="8:9" x14ac:dyDescent="0.2">
      <c r="H493" s="59"/>
      <c r="I493" s="59"/>
    </row>
    <row r="494" spans="8:9" x14ac:dyDescent="0.2">
      <c r="H494" s="59"/>
      <c r="I494" s="59"/>
    </row>
    <row r="495" spans="8:9" x14ac:dyDescent="0.2">
      <c r="H495" s="59"/>
      <c r="I495" s="59"/>
    </row>
    <row r="496" spans="8:9" x14ac:dyDescent="0.2">
      <c r="H496" s="59"/>
      <c r="I496" s="59"/>
    </row>
    <row r="497" spans="8:9" x14ac:dyDescent="0.2">
      <c r="H497" s="59"/>
      <c r="I497" s="59"/>
    </row>
    <row r="498" spans="8:9" x14ac:dyDescent="0.2">
      <c r="H498" s="59"/>
      <c r="I498" s="59"/>
    </row>
    <row r="499" spans="8:9" x14ac:dyDescent="0.2">
      <c r="H499" s="59"/>
      <c r="I499" s="59"/>
    </row>
    <row r="500" spans="8:9" x14ac:dyDescent="0.2">
      <c r="H500" s="59"/>
      <c r="I500" s="59"/>
    </row>
    <row r="501" spans="8:9" x14ac:dyDescent="0.2">
      <c r="H501" s="59"/>
      <c r="I501" s="59"/>
    </row>
    <row r="502" spans="8:9" x14ac:dyDescent="0.2">
      <c r="H502" s="59"/>
      <c r="I502" s="59"/>
    </row>
    <row r="503" spans="8:9" x14ac:dyDescent="0.2">
      <c r="H503" s="59"/>
      <c r="I503" s="59"/>
    </row>
    <row r="504" spans="8:9" x14ac:dyDescent="0.2">
      <c r="H504" s="59"/>
      <c r="I504" s="59"/>
    </row>
    <row r="505" spans="8:9" x14ac:dyDescent="0.2">
      <c r="H505" s="59"/>
      <c r="I505" s="59"/>
    </row>
    <row r="506" spans="8:9" x14ac:dyDescent="0.2">
      <c r="H506" s="59"/>
      <c r="I506" s="59"/>
    </row>
    <row r="507" spans="8:9" x14ac:dyDescent="0.2">
      <c r="H507" s="59"/>
      <c r="I507" s="59"/>
    </row>
    <row r="508" spans="8:9" x14ac:dyDescent="0.2">
      <c r="H508" s="59"/>
      <c r="I508" s="59"/>
    </row>
    <row r="509" spans="8:9" x14ac:dyDescent="0.2">
      <c r="H509" s="59"/>
      <c r="I509" s="59"/>
    </row>
    <row r="510" spans="8:9" x14ac:dyDescent="0.2">
      <c r="H510" s="59"/>
      <c r="I510" s="59"/>
    </row>
    <row r="511" spans="8:9" x14ac:dyDescent="0.2">
      <c r="H511" s="59"/>
      <c r="I511" s="59"/>
    </row>
    <row r="512" spans="8:9" x14ac:dyDescent="0.2">
      <c r="H512" s="59"/>
      <c r="I512" s="59"/>
    </row>
    <row r="513" spans="8:9" x14ac:dyDescent="0.2">
      <c r="H513" s="59"/>
      <c r="I513" s="59"/>
    </row>
    <row r="514" spans="8:9" x14ac:dyDescent="0.2">
      <c r="H514" s="59"/>
      <c r="I514" s="59"/>
    </row>
    <row r="515" spans="8:9" x14ac:dyDescent="0.2">
      <c r="H515" s="59"/>
      <c r="I515" s="59"/>
    </row>
    <row r="516" spans="8:9" x14ac:dyDescent="0.2">
      <c r="H516" s="59"/>
      <c r="I516" s="59"/>
    </row>
    <row r="517" spans="8:9" x14ac:dyDescent="0.2">
      <c r="H517" s="59"/>
      <c r="I517" s="59"/>
    </row>
    <row r="518" spans="8:9" x14ac:dyDescent="0.2">
      <c r="H518" s="59"/>
      <c r="I518" s="59"/>
    </row>
    <row r="519" spans="8:9" x14ac:dyDescent="0.2">
      <c r="H519" s="59"/>
      <c r="I519" s="59"/>
    </row>
    <row r="520" spans="8:9" x14ac:dyDescent="0.2">
      <c r="H520" s="59"/>
      <c r="I520" s="59"/>
    </row>
    <row r="521" spans="8:9" x14ac:dyDescent="0.2">
      <c r="H521" s="59"/>
      <c r="I521" s="59"/>
    </row>
    <row r="522" spans="8:9" x14ac:dyDescent="0.2">
      <c r="H522" s="59"/>
      <c r="I522" s="59"/>
    </row>
    <row r="523" spans="8:9" x14ac:dyDescent="0.2">
      <c r="H523" s="59"/>
      <c r="I523" s="59"/>
    </row>
    <row r="524" spans="8:9" x14ac:dyDescent="0.2">
      <c r="H524" s="59"/>
      <c r="I524" s="59"/>
    </row>
    <row r="525" spans="8:9" x14ac:dyDescent="0.2">
      <c r="H525" s="59"/>
      <c r="I525" s="59"/>
    </row>
    <row r="526" spans="8:9" x14ac:dyDescent="0.2">
      <c r="H526" s="59"/>
      <c r="I526" s="59"/>
    </row>
    <row r="527" spans="8:9" x14ac:dyDescent="0.2">
      <c r="H527" s="59"/>
      <c r="I527" s="59"/>
    </row>
    <row r="528" spans="8:9" x14ac:dyDescent="0.2">
      <c r="H528" s="59"/>
      <c r="I528" s="59"/>
    </row>
    <row r="529" spans="8:9" x14ac:dyDescent="0.2">
      <c r="H529" s="59"/>
      <c r="I529" s="59"/>
    </row>
    <row r="530" spans="8:9" x14ac:dyDescent="0.2">
      <c r="H530" s="59"/>
      <c r="I530" s="59"/>
    </row>
    <row r="531" spans="8:9" x14ac:dyDescent="0.2">
      <c r="H531" s="59"/>
      <c r="I531" s="59"/>
    </row>
    <row r="532" spans="8:9" x14ac:dyDescent="0.2">
      <c r="H532" s="59"/>
      <c r="I532" s="59"/>
    </row>
    <row r="533" spans="8:9" x14ac:dyDescent="0.2">
      <c r="H533" s="59"/>
      <c r="I533" s="59"/>
    </row>
    <row r="534" spans="8:9" x14ac:dyDescent="0.2">
      <c r="H534" s="59"/>
      <c r="I534" s="59"/>
    </row>
    <row r="535" spans="8:9" x14ac:dyDescent="0.2">
      <c r="H535" s="59"/>
      <c r="I535" s="59"/>
    </row>
    <row r="536" spans="8:9" x14ac:dyDescent="0.2">
      <c r="H536" s="59"/>
      <c r="I536" s="59"/>
    </row>
    <row r="537" spans="8:9" x14ac:dyDescent="0.2">
      <c r="H537" s="59"/>
      <c r="I537" s="59"/>
    </row>
    <row r="538" spans="8:9" x14ac:dyDescent="0.2">
      <c r="H538" s="59"/>
      <c r="I538" s="59"/>
    </row>
    <row r="539" spans="8:9" x14ac:dyDescent="0.2">
      <c r="H539" s="59"/>
      <c r="I539" s="59"/>
    </row>
    <row r="540" spans="8:9" x14ac:dyDescent="0.2">
      <c r="H540" s="59"/>
      <c r="I540" s="59"/>
    </row>
    <row r="541" spans="8:9" x14ac:dyDescent="0.2">
      <c r="H541" s="59"/>
      <c r="I541" s="59"/>
    </row>
    <row r="542" spans="8:9" x14ac:dyDescent="0.2">
      <c r="H542" s="59"/>
      <c r="I542" s="59"/>
    </row>
    <row r="543" spans="8:9" x14ac:dyDescent="0.2">
      <c r="H543" s="59"/>
      <c r="I543" s="59"/>
    </row>
    <row r="544" spans="8:9" x14ac:dyDescent="0.2">
      <c r="H544" s="59"/>
      <c r="I544" s="59"/>
    </row>
    <row r="545" spans="8:9" x14ac:dyDescent="0.2">
      <c r="H545" s="59"/>
      <c r="I545" s="59"/>
    </row>
    <row r="546" spans="8:9" x14ac:dyDescent="0.2">
      <c r="H546" s="59"/>
      <c r="I546" s="59"/>
    </row>
    <row r="547" spans="8:9" x14ac:dyDescent="0.2">
      <c r="H547" s="59"/>
      <c r="I547" s="59"/>
    </row>
    <row r="548" spans="8:9" x14ac:dyDescent="0.2">
      <c r="H548" s="59"/>
      <c r="I548" s="59"/>
    </row>
    <row r="549" spans="8:9" x14ac:dyDescent="0.2">
      <c r="H549" s="59"/>
      <c r="I549" s="59"/>
    </row>
    <row r="550" spans="8:9" x14ac:dyDescent="0.2">
      <c r="H550" s="59"/>
      <c r="I550" s="59"/>
    </row>
    <row r="551" spans="8:9" x14ac:dyDescent="0.2">
      <c r="H551" s="59"/>
      <c r="I551" s="59"/>
    </row>
    <row r="552" spans="8:9" x14ac:dyDescent="0.2">
      <c r="H552" s="59"/>
      <c r="I552" s="59"/>
    </row>
    <row r="553" spans="8:9" x14ac:dyDescent="0.2">
      <c r="H553" s="59"/>
      <c r="I553" s="59"/>
    </row>
    <row r="554" spans="8:9" x14ac:dyDescent="0.2">
      <c r="H554" s="59"/>
      <c r="I554" s="59"/>
    </row>
    <row r="555" spans="8:9" x14ac:dyDescent="0.2">
      <c r="H555" s="59"/>
      <c r="I555" s="59"/>
    </row>
    <row r="556" spans="8:9" x14ac:dyDescent="0.2">
      <c r="H556" s="59"/>
      <c r="I556" s="59"/>
    </row>
    <row r="557" spans="8:9" x14ac:dyDescent="0.2">
      <c r="H557" s="59"/>
      <c r="I557" s="59"/>
    </row>
    <row r="558" spans="8:9" x14ac:dyDescent="0.2">
      <c r="H558" s="59"/>
      <c r="I558" s="59"/>
    </row>
    <row r="559" spans="8:9" x14ac:dyDescent="0.2">
      <c r="H559" s="59"/>
      <c r="I559" s="59"/>
    </row>
    <row r="560" spans="8:9" x14ac:dyDescent="0.2">
      <c r="H560" s="59"/>
      <c r="I560" s="59"/>
    </row>
    <row r="561" spans="8:9" x14ac:dyDescent="0.2">
      <c r="H561" s="59"/>
      <c r="I561" s="59"/>
    </row>
    <row r="562" spans="8:9" x14ac:dyDescent="0.2">
      <c r="H562" s="59"/>
      <c r="I562" s="59"/>
    </row>
    <row r="563" spans="8:9" x14ac:dyDescent="0.2">
      <c r="H563" s="59"/>
      <c r="I563" s="59"/>
    </row>
    <row r="564" spans="8:9" x14ac:dyDescent="0.2">
      <c r="H564" s="59"/>
      <c r="I564" s="59"/>
    </row>
    <row r="565" spans="8:9" x14ac:dyDescent="0.2">
      <c r="H565" s="59"/>
      <c r="I565" s="59"/>
    </row>
    <row r="566" spans="8:9" x14ac:dyDescent="0.2">
      <c r="H566" s="59"/>
      <c r="I566" s="59"/>
    </row>
    <row r="567" spans="8:9" x14ac:dyDescent="0.2">
      <c r="H567" s="59"/>
      <c r="I567" s="59"/>
    </row>
    <row r="568" spans="8:9" x14ac:dyDescent="0.2">
      <c r="H568" s="59"/>
      <c r="I568" s="59"/>
    </row>
    <row r="569" spans="8:9" x14ac:dyDescent="0.2">
      <c r="H569" s="59"/>
      <c r="I569" s="59"/>
    </row>
    <row r="570" spans="8:9" x14ac:dyDescent="0.2">
      <c r="H570" s="59"/>
      <c r="I570" s="59"/>
    </row>
    <row r="571" spans="8:9" x14ac:dyDescent="0.2">
      <c r="H571" s="59"/>
      <c r="I571" s="59"/>
    </row>
    <row r="572" spans="8:9" x14ac:dyDescent="0.2">
      <c r="H572" s="59"/>
      <c r="I572" s="59"/>
    </row>
    <row r="573" spans="8:9" x14ac:dyDescent="0.2">
      <c r="H573" s="59"/>
      <c r="I573" s="59"/>
    </row>
    <row r="574" spans="8:9" x14ac:dyDescent="0.2">
      <c r="H574" s="59"/>
      <c r="I574" s="59"/>
    </row>
    <row r="575" spans="8:9" x14ac:dyDescent="0.2">
      <c r="H575" s="59"/>
      <c r="I575" s="59"/>
    </row>
    <row r="576" spans="8:9" x14ac:dyDescent="0.2">
      <c r="H576" s="59"/>
      <c r="I576" s="59"/>
    </row>
    <row r="577" spans="8:9" x14ac:dyDescent="0.2">
      <c r="H577" s="59"/>
      <c r="I577" s="59"/>
    </row>
    <row r="578" spans="8:9" x14ac:dyDescent="0.2">
      <c r="H578" s="59"/>
      <c r="I578" s="59"/>
    </row>
    <row r="579" spans="8:9" x14ac:dyDescent="0.2">
      <c r="H579" s="59"/>
      <c r="I579" s="59"/>
    </row>
    <row r="580" spans="8:9" x14ac:dyDescent="0.2">
      <c r="H580" s="59"/>
      <c r="I580" s="59"/>
    </row>
    <row r="581" spans="8:9" x14ac:dyDescent="0.2">
      <c r="H581" s="59"/>
      <c r="I581" s="59"/>
    </row>
    <row r="582" spans="8:9" x14ac:dyDescent="0.2">
      <c r="H582" s="59"/>
      <c r="I582" s="59"/>
    </row>
    <row r="583" spans="8:9" x14ac:dyDescent="0.2">
      <c r="H583" s="59"/>
      <c r="I583" s="59"/>
    </row>
    <row r="584" spans="8:9" x14ac:dyDescent="0.2">
      <c r="H584" s="59"/>
      <c r="I584" s="59"/>
    </row>
    <row r="585" spans="8:9" x14ac:dyDescent="0.2">
      <c r="H585" s="59"/>
      <c r="I585" s="59"/>
    </row>
    <row r="586" spans="8:9" x14ac:dyDescent="0.2">
      <c r="H586" s="59"/>
      <c r="I586" s="59"/>
    </row>
    <row r="587" spans="8:9" x14ac:dyDescent="0.2">
      <c r="H587" s="59"/>
      <c r="I587" s="59"/>
    </row>
    <row r="588" spans="8:9" x14ac:dyDescent="0.2">
      <c r="H588" s="59"/>
      <c r="I588" s="59"/>
    </row>
    <row r="589" spans="8:9" x14ac:dyDescent="0.2">
      <c r="H589" s="59"/>
      <c r="I589" s="59"/>
    </row>
  </sheetData>
  <mergeCells count="635">
    <mergeCell ref="B4:C4"/>
    <mergeCell ref="D4:E4"/>
    <mergeCell ref="F4:G4"/>
    <mergeCell ref="H4:I4"/>
    <mergeCell ref="K2:L2"/>
    <mergeCell ref="M2:N2"/>
    <mergeCell ref="O2:P2"/>
    <mergeCell ref="Q2:R2"/>
    <mergeCell ref="B3:C3"/>
    <mergeCell ref="D3:I3"/>
    <mergeCell ref="K3:L3"/>
    <mergeCell ref="M3:R3"/>
    <mergeCell ref="B2:C2"/>
    <mergeCell ref="D2:E2"/>
    <mergeCell ref="K4:L4"/>
    <mergeCell ref="M4:N4"/>
    <mergeCell ref="O4:P4"/>
    <mergeCell ref="Q4:R4"/>
    <mergeCell ref="K5:L5"/>
    <mergeCell ref="M5:N5"/>
    <mergeCell ref="Q5:R5"/>
    <mergeCell ref="F2:G2"/>
    <mergeCell ref="H2:I2"/>
    <mergeCell ref="S7:V7"/>
    <mergeCell ref="H8:I8"/>
    <mergeCell ref="L8:M8"/>
    <mergeCell ref="Q8:R8"/>
    <mergeCell ref="S8:T8"/>
    <mergeCell ref="U8:V8"/>
    <mergeCell ref="B7:B8"/>
    <mergeCell ref="C7:D8"/>
    <mergeCell ref="E7:I7"/>
    <mergeCell ref="K7:M7"/>
    <mergeCell ref="N7:N8"/>
    <mergeCell ref="O7:R7"/>
    <mergeCell ref="C10:D10"/>
    <mergeCell ref="H10:I10"/>
    <mergeCell ref="L10:M10"/>
    <mergeCell ref="Q10:R10"/>
    <mergeCell ref="S10:T10"/>
    <mergeCell ref="U10:V10"/>
    <mergeCell ref="C9:D9"/>
    <mergeCell ref="H9:I9"/>
    <mergeCell ref="L9:M9"/>
    <mergeCell ref="Q9:R9"/>
    <mergeCell ref="S9:T9"/>
    <mergeCell ref="U9:V9"/>
    <mergeCell ref="C12:D12"/>
    <mergeCell ref="H12:I12"/>
    <mergeCell ref="L12:M12"/>
    <mergeCell ref="Q12:R12"/>
    <mergeCell ref="S12:T12"/>
    <mergeCell ref="U12:V12"/>
    <mergeCell ref="C11:D11"/>
    <mergeCell ref="H11:I11"/>
    <mergeCell ref="L11:M11"/>
    <mergeCell ref="Q11:R11"/>
    <mergeCell ref="S11:T11"/>
    <mergeCell ref="U11:V11"/>
    <mergeCell ref="C14:D14"/>
    <mergeCell ref="H14:I14"/>
    <mergeCell ref="L14:M14"/>
    <mergeCell ref="Q14:R14"/>
    <mergeCell ref="S14:T14"/>
    <mergeCell ref="U14:V14"/>
    <mergeCell ref="C13:D13"/>
    <mergeCell ref="H13:I13"/>
    <mergeCell ref="L13:M13"/>
    <mergeCell ref="Q13:R13"/>
    <mergeCell ref="S13:T13"/>
    <mergeCell ref="U13:V13"/>
    <mergeCell ref="C16:D16"/>
    <mergeCell ref="H16:I16"/>
    <mergeCell ref="L16:M16"/>
    <mergeCell ref="Q16:R16"/>
    <mergeCell ref="S16:T16"/>
    <mergeCell ref="U16:V16"/>
    <mergeCell ref="C15:D15"/>
    <mergeCell ref="H15:I15"/>
    <mergeCell ref="L15:M15"/>
    <mergeCell ref="Q15:R15"/>
    <mergeCell ref="S15:T15"/>
    <mergeCell ref="U15:V15"/>
    <mergeCell ref="C18:D18"/>
    <mergeCell ref="H18:I18"/>
    <mergeCell ref="L18:M18"/>
    <mergeCell ref="Q18:R18"/>
    <mergeCell ref="S18:T18"/>
    <mergeCell ref="U18:V18"/>
    <mergeCell ref="C17:D17"/>
    <mergeCell ref="H17:I17"/>
    <mergeCell ref="L17:M17"/>
    <mergeCell ref="Q17:R17"/>
    <mergeCell ref="S17:T17"/>
    <mergeCell ref="U17:V17"/>
    <mergeCell ref="C20:D20"/>
    <mergeCell ref="H20:I20"/>
    <mergeCell ref="L20:M20"/>
    <mergeCell ref="Q20:R20"/>
    <mergeCell ref="S20:T20"/>
    <mergeCell ref="U20:V20"/>
    <mergeCell ref="C19:D19"/>
    <mergeCell ref="H19:I19"/>
    <mergeCell ref="L19:M19"/>
    <mergeCell ref="Q19:R19"/>
    <mergeCell ref="S19:T19"/>
    <mergeCell ref="U19:V19"/>
    <mergeCell ref="C22:D22"/>
    <mergeCell ref="H22:I22"/>
    <mergeCell ref="L22:M22"/>
    <mergeCell ref="Q22:R22"/>
    <mergeCell ref="S22:T22"/>
    <mergeCell ref="U22:V22"/>
    <mergeCell ref="C21:D21"/>
    <mergeCell ref="H21:I21"/>
    <mergeCell ref="L21:M21"/>
    <mergeCell ref="Q21:R21"/>
    <mergeCell ref="S21:T21"/>
    <mergeCell ref="U21:V21"/>
    <mergeCell ref="C24:D24"/>
    <mergeCell ref="H24:I24"/>
    <mergeCell ref="L24:M24"/>
    <mergeCell ref="Q24:R24"/>
    <mergeCell ref="S24:T24"/>
    <mergeCell ref="U24:V24"/>
    <mergeCell ref="C23:D23"/>
    <mergeCell ref="H23:I23"/>
    <mergeCell ref="L23:M23"/>
    <mergeCell ref="Q23:R23"/>
    <mergeCell ref="S23:T23"/>
    <mergeCell ref="U23:V23"/>
    <mergeCell ref="C26:D26"/>
    <mergeCell ref="H26:I26"/>
    <mergeCell ref="L26:M26"/>
    <mergeCell ref="Q26:R26"/>
    <mergeCell ref="S26:T26"/>
    <mergeCell ref="U26:V26"/>
    <mergeCell ref="C25:D25"/>
    <mergeCell ref="H25:I25"/>
    <mergeCell ref="L25:M25"/>
    <mergeCell ref="Q25:R25"/>
    <mergeCell ref="S25:T25"/>
    <mergeCell ref="U25:V25"/>
    <mergeCell ref="C28:D28"/>
    <mergeCell ref="H28:I28"/>
    <mergeCell ref="L28:M28"/>
    <mergeCell ref="Q28:R28"/>
    <mergeCell ref="S28:T28"/>
    <mergeCell ref="U28:V28"/>
    <mergeCell ref="C27:D27"/>
    <mergeCell ref="H27:I27"/>
    <mergeCell ref="L27:M27"/>
    <mergeCell ref="Q27:R27"/>
    <mergeCell ref="S27:T27"/>
    <mergeCell ref="U27:V27"/>
    <mergeCell ref="C30:D30"/>
    <mergeCell ref="H30:I30"/>
    <mergeCell ref="L30:M30"/>
    <mergeCell ref="Q30:R30"/>
    <mergeCell ref="S30:T30"/>
    <mergeCell ref="U30:V30"/>
    <mergeCell ref="C29:D29"/>
    <mergeCell ref="H29:I29"/>
    <mergeCell ref="L29:M29"/>
    <mergeCell ref="Q29:R29"/>
    <mergeCell ref="S29:T29"/>
    <mergeCell ref="U29:V29"/>
    <mergeCell ref="C32:D32"/>
    <mergeCell ref="H32:I32"/>
    <mergeCell ref="L32:M32"/>
    <mergeCell ref="Q32:R32"/>
    <mergeCell ref="S32:T32"/>
    <mergeCell ref="U32:V32"/>
    <mergeCell ref="C31:D31"/>
    <mergeCell ref="H31:I31"/>
    <mergeCell ref="L31:M31"/>
    <mergeCell ref="Q31:R31"/>
    <mergeCell ref="S31:T31"/>
    <mergeCell ref="U31:V31"/>
    <mergeCell ref="C34:D34"/>
    <mergeCell ref="H34:I34"/>
    <mergeCell ref="L34:M34"/>
    <mergeCell ref="Q34:R34"/>
    <mergeCell ref="S34:T34"/>
    <mergeCell ref="U34:V34"/>
    <mergeCell ref="C33:D33"/>
    <mergeCell ref="H33:I33"/>
    <mergeCell ref="L33:M33"/>
    <mergeCell ref="Q33:R33"/>
    <mergeCell ref="S33:T33"/>
    <mergeCell ref="U33:V33"/>
    <mergeCell ref="C36:D36"/>
    <mergeCell ref="H36:I36"/>
    <mergeCell ref="L36:M36"/>
    <mergeCell ref="Q36:R36"/>
    <mergeCell ref="S36:T36"/>
    <mergeCell ref="U36:V36"/>
    <mergeCell ref="C35:D35"/>
    <mergeCell ref="H35:I35"/>
    <mergeCell ref="L35:M35"/>
    <mergeCell ref="Q35:R35"/>
    <mergeCell ref="S35:T35"/>
    <mergeCell ref="U35:V35"/>
    <mergeCell ref="C38:D38"/>
    <mergeCell ref="H38:I38"/>
    <mergeCell ref="L38:M38"/>
    <mergeCell ref="Q38:R38"/>
    <mergeCell ref="S38:T38"/>
    <mergeCell ref="U38:V38"/>
    <mergeCell ref="C37:D37"/>
    <mergeCell ref="H37:I37"/>
    <mergeCell ref="L37:M37"/>
    <mergeCell ref="Q37:R37"/>
    <mergeCell ref="S37:T37"/>
    <mergeCell ref="U37:V37"/>
    <mergeCell ref="C40:D40"/>
    <mergeCell ref="H40:I40"/>
    <mergeCell ref="L40:M40"/>
    <mergeCell ref="Q40:R40"/>
    <mergeCell ref="S40:T40"/>
    <mergeCell ref="U40:V40"/>
    <mergeCell ref="C39:D39"/>
    <mergeCell ref="H39:I39"/>
    <mergeCell ref="L39:M39"/>
    <mergeCell ref="Q39:R39"/>
    <mergeCell ref="S39:T39"/>
    <mergeCell ref="U39:V39"/>
    <mergeCell ref="C42:D42"/>
    <mergeCell ref="H42:I42"/>
    <mergeCell ref="L42:M42"/>
    <mergeCell ref="Q42:R42"/>
    <mergeCell ref="S42:T42"/>
    <mergeCell ref="U42:V42"/>
    <mergeCell ref="C41:D41"/>
    <mergeCell ref="H41:I41"/>
    <mergeCell ref="L41:M41"/>
    <mergeCell ref="Q41:R41"/>
    <mergeCell ref="S41:T41"/>
    <mergeCell ref="U41:V41"/>
    <mergeCell ref="C44:D44"/>
    <mergeCell ref="H44:I44"/>
    <mergeCell ref="L44:M44"/>
    <mergeCell ref="Q44:R44"/>
    <mergeCell ref="S44:T44"/>
    <mergeCell ref="U44:V44"/>
    <mergeCell ref="C43:D43"/>
    <mergeCell ref="H43:I43"/>
    <mergeCell ref="L43:M43"/>
    <mergeCell ref="Q43:R43"/>
    <mergeCell ref="S43:T43"/>
    <mergeCell ref="U43:V43"/>
    <mergeCell ref="C46:D46"/>
    <mergeCell ref="H46:I46"/>
    <mergeCell ref="L46:M46"/>
    <mergeCell ref="Q46:R46"/>
    <mergeCell ref="S46:T46"/>
    <mergeCell ref="U46:V46"/>
    <mergeCell ref="C45:D45"/>
    <mergeCell ref="H45:I45"/>
    <mergeCell ref="L45:M45"/>
    <mergeCell ref="Q45:R45"/>
    <mergeCell ref="S45:T45"/>
    <mergeCell ref="U45:V45"/>
    <mergeCell ref="C48:D48"/>
    <mergeCell ref="H48:I48"/>
    <mergeCell ref="L48:M48"/>
    <mergeCell ref="Q48:R48"/>
    <mergeCell ref="S48:T48"/>
    <mergeCell ref="U48:V48"/>
    <mergeCell ref="C47:D47"/>
    <mergeCell ref="H47:I47"/>
    <mergeCell ref="L47:M47"/>
    <mergeCell ref="Q47:R47"/>
    <mergeCell ref="S47:T47"/>
    <mergeCell ref="U47:V47"/>
    <mergeCell ref="C50:D50"/>
    <mergeCell ref="H50:I50"/>
    <mergeCell ref="L50:M50"/>
    <mergeCell ref="Q50:R50"/>
    <mergeCell ref="S50:T50"/>
    <mergeCell ref="U50:V50"/>
    <mergeCell ref="C49:D49"/>
    <mergeCell ref="H49:I49"/>
    <mergeCell ref="L49:M49"/>
    <mergeCell ref="Q49:R49"/>
    <mergeCell ref="S49:T49"/>
    <mergeCell ref="U49:V49"/>
    <mergeCell ref="C52:D52"/>
    <mergeCell ref="H52:I52"/>
    <mergeCell ref="L52:M52"/>
    <mergeCell ref="Q52:R52"/>
    <mergeCell ref="S52:T52"/>
    <mergeCell ref="U52:V52"/>
    <mergeCell ref="C51:D51"/>
    <mergeCell ref="H51:I51"/>
    <mergeCell ref="L51:M51"/>
    <mergeCell ref="Q51:R51"/>
    <mergeCell ref="S51:T51"/>
    <mergeCell ref="U51:V51"/>
    <mergeCell ref="C54:D54"/>
    <mergeCell ref="H54:I54"/>
    <mergeCell ref="L54:M54"/>
    <mergeCell ref="Q54:R54"/>
    <mergeCell ref="S54:T54"/>
    <mergeCell ref="U54:V54"/>
    <mergeCell ref="C53:D53"/>
    <mergeCell ref="H53:I53"/>
    <mergeCell ref="L53:M53"/>
    <mergeCell ref="Q53:R53"/>
    <mergeCell ref="S53:T53"/>
    <mergeCell ref="U53:V53"/>
    <mergeCell ref="C56:D56"/>
    <mergeCell ref="H56:I56"/>
    <mergeCell ref="L56:M56"/>
    <mergeCell ref="Q56:R56"/>
    <mergeCell ref="S56:T56"/>
    <mergeCell ref="U56:V56"/>
    <mergeCell ref="C55:D55"/>
    <mergeCell ref="H55:I55"/>
    <mergeCell ref="L55:M55"/>
    <mergeCell ref="Q55:R55"/>
    <mergeCell ref="S55:T55"/>
    <mergeCell ref="U55:V55"/>
    <mergeCell ref="C58:D58"/>
    <mergeCell ref="H58:I58"/>
    <mergeCell ref="L58:M58"/>
    <mergeCell ref="Q58:R58"/>
    <mergeCell ref="S58:T58"/>
    <mergeCell ref="U58:V58"/>
    <mergeCell ref="C57:D57"/>
    <mergeCell ref="H57:I57"/>
    <mergeCell ref="L57:M57"/>
    <mergeCell ref="Q57:R57"/>
    <mergeCell ref="S57:T57"/>
    <mergeCell ref="U57:V57"/>
    <mergeCell ref="C60:D60"/>
    <mergeCell ref="H60:I60"/>
    <mergeCell ref="L60:M60"/>
    <mergeCell ref="Q60:R60"/>
    <mergeCell ref="S60:T60"/>
    <mergeCell ref="U60:V60"/>
    <mergeCell ref="C59:D59"/>
    <mergeCell ref="H59:I59"/>
    <mergeCell ref="L59:M59"/>
    <mergeCell ref="Q59:R59"/>
    <mergeCell ref="S59:T59"/>
    <mergeCell ref="U59:V59"/>
    <mergeCell ref="C62:D62"/>
    <mergeCell ref="H62:I62"/>
    <mergeCell ref="L62:M62"/>
    <mergeCell ref="Q62:R62"/>
    <mergeCell ref="S62:T62"/>
    <mergeCell ref="U62:V62"/>
    <mergeCell ref="C61:D61"/>
    <mergeCell ref="H61:I61"/>
    <mergeCell ref="L61:M61"/>
    <mergeCell ref="Q61:R61"/>
    <mergeCell ref="S61:T61"/>
    <mergeCell ref="U61:V61"/>
    <mergeCell ref="C64:D64"/>
    <mergeCell ref="H64:I64"/>
    <mergeCell ref="L64:M64"/>
    <mergeCell ref="Q64:R64"/>
    <mergeCell ref="S64:T64"/>
    <mergeCell ref="U64:V64"/>
    <mergeCell ref="C63:D63"/>
    <mergeCell ref="H63:I63"/>
    <mergeCell ref="L63:M63"/>
    <mergeCell ref="Q63:R63"/>
    <mergeCell ref="S63:T63"/>
    <mergeCell ref="U63:V63"/>
    <mergeCell ref="C66:D66"/>
    <mergeCell ref="H66:I66"/>
    <mergeCell ref="L66:M66"/>
    <mergeCell ref="Q66:R66"/>
    <mergeCell ref="S66:T66"/>
    <mergeCell ref="U66:V66"/>
    <mergeCell ref="C65:D65"/>
    <mergeCell ref="H65:I65"/>
    <mergeCell ref="L65:M65"/>
    <mergeCell ref="Q65:R65"/>
    <mergeCell ref="S65:T65"/>
    <mergeCell ref="U65:V65"/>
    <mergeCell ref="C68:D68"/>
    <mergeCell ref="H68:I68"/>
    <mergeCell ref="L68:M68"/>
    <mergeCell ref="Q68:R68"/>
    <mergeCell ref="S68:T68"/>
    <mergeCell ref="U68:V68"/>
    <mergeCell ref="C67:D67"/>
    <mergeCell ref="H67:I67"/>
    <mergeCell ref="L67:M67"/>
    <mergeCell ref="Q67:R67"/>
    <mergeCell ref="S67:T67"/>
    <mergeCell ref="U67:V67"/>
    <mergeCell ref="C70:D70"/>
    <mergeCell ref="H70:I70"/>
    <mergeCell ref="L70:M70"/>
    <mergeCell ref="Q70:R70"/>
    <mergeCell ref="S70:T70"/>
    <mergeCell ref="U70:V70"/>
    <mergeCell ref="C69:D69"/>
    <mergeCell ref="H69:I69"/>
    <mergeCell ref="L69:M69"/>
    <mergeCell ref="Q69:R69"/>
    <mergeCell ref="S69:T69"/>
    <mergeCell ref="U69:V69"/>
    <mergeCell ref="C72:D72"/>
    <mergeCell ref="H72:I72"/>
    <mergeCell ref="L72:M72"/>
    <mergeCell ref="Q72:R72"/>
    <mergeCell ref="S72:T72"/>
    <mergeCell ref="U72:V72"/>
    <mergeCell ref="C71:D71"/>
    <mergeCell ref="H71:I71"/>
    <mergeCell ref="L71:M71"/>
    <mergeCell ref="Q71:R71"/>
    <mergeCell ref="S71:T71"/>
    <mergeCell ref="U71:V71"/>
    <mergeCell ref="C74:D74"/>
    <mergeCell ref="H74:I74"/>
    <mergeCell ref="L74:M74"/>
    <mergeCell ref="Q74:R74"/>
    <mergeCell ref="S74:T74"/>
    <mergeCell ref="U74:V74"/>
    <mergeCell ref="C73:D73"/>
    <mergeCell ref="H73:I73"/>
    <mergeCell ref="L73:M73"/>
    <mergeCell ref="Q73:R73"/>
    <mergeCell ref="S73:T73"/>
    <mergeCell ref="U73:V73"/>
    <mergeCell ref="C76:D76"/>
    <mergeCell ref="H76:I76"/>
    <mergeCell ref="L76:M76"/>
    <mergeCell ref="Q76:R76"/>
    <mergeCell ref="S76:T76"/>
    <mergeCell ref="U76:V76"/>
    <mergeCell ref="C75:D75"/>
    <mergeCell ref="H75:I75"/>
    <mergeCell ref="L75:M75"/>
    <mergeCell ref="Q75:R75"/>
    <mergeCell ref="S75:T75"/>
    <mergeCell ref="U75:V75"/>
    <mergeCell ref="C78:D78"/>
    <mergeCell ref="H78:I78"/>
    <mergeCell ref="L78:M78"/>
    <mergeCell ref="Q78:R78"/>
    <mergeCell ref="S78:T78"/>
    <mergeCell ref="U78:V78"/>
    <mergeCell ref="C77:D77"/>
    <mergeCell ref="H77:I77"/>
    <mergeCell ref="L77:M77"/>
    <mergeCell ref="Q77:R77"/>
    <mergeCell ref="S77:T77"/>
    <mergeCell ref="U77:V77"/>
    <mergeCell ref="C80:D80"/>
    <mergeCell ref="H80:I80"/>
    <mergeCell ref="L80:M80"/>
    <mergeCell ref="Q80:R80"/>
    <mergeCell ref="S80:T80"/>
    <mergeCell ref="U80:V80"/>
    <mergeCell ref="C79:D79"/>
    <mergeCell ref="H79:I79"/>
    <mergeCell ref="L79:M79"/>
    <mergeCell ref="Q79:R79"/>
    <mergeCell ref="S79:T79"/>
    <mergeCell ref="U79:V79"/>
    <mergeCell ref="C82:D82"/>
    <mergeCell ref="H82:I82"/>
    <mergeCell ref="L82:M82"/>
    <mergeCell ref="Q82:R82"/>
    <mergeCell ref="S82:T82"/>
    <mergeCell ref="U82:V82"/>
    <mergeCell ref="C81:D81"/>
    <mergeCell ref="H81:I81"/>
    <mergeCell ref="L81:M81"/>
    <mergeCell ref="Q81:R81"/>
    <mergeCell ref="S81:T81"/>
    <mergeCell ref="U81:V81"/>
    <mergeCell ref="C84:D84"/>
    <mergeCell ref="H84:I84"/>
    <mergeCell ref="L84:M84"/>
    <mergeCell ref="Q84:R84"/>
    <mergeCell ref="S84:T84"/>
    <mergeCell ref="U84:V84"/>
    <mergeCell ref="C83:D83"/>
    <mergeCell ref="H83:I83"/>
    <mergeCell ref="L83:M83"/>
    <mergeCell ref="Q83:R83"/>
    <mergeCell ref="S83:T83"/>
    <mergeCell ref="U83:V83"/>
    <mergeCell ref="C86:D86"/>
    <mergeCell ref="H86:I86"/>
    <mergeCell ref="L86:M86"/>
    <mergeCell ref="Q86:R86"/>
    <mergeCell ref="S86:T86"/>
    <mergeCell ref="U86:V86"/>
    <mergeCell ref="C85:D85"/>
    <mergeCell ref="H85:I85"/>
    <mergeCell ref="L85:M85"/>
    <mergeCell ref="Q85:R85"/>
    <mergeCell ref="S85:T85"/>
    <mergeCell ref="U85:V85"/>
    <mergeCell ref="C88:D88"/>
    <mergeCell ref="H88:I88"/>
    <mergeCell ref="L88:M88"/>
    <mergeCell ref="Q88:R88"/>
    <mergeCell ref="S88:T88"/>
    <mergeCell ref="U88:V88"/>
    <mergeCell ref="C87:D87"/>
    <mergeCell ref="H87:I87"/>
    <mergeCell ref="L87:M87"/>
    <mergeCell ref="Q87:R87"/>
    <mergeCell ref="S87:T87"/>
    <mergeCell ref="U87:V87"/>
    <mergeCell ref="C90:D90"/>
    <mergeCell ref="H90:I90"/>
    <mergeCell ref="L90:M90"/>
    <mergeCell ref="Q90:R90"/>
    <mergeCell ref="S90:T90"/>
    <mergeCell ref="U90:V90"/>
    <mergeCell ref="C89:D89"/>
    <mergeCell ref="H89:I89"/>
    <mergeCell ref="L89:M89"/>
    <mergeCell ref="Q89:R89"/>
    <mergeCell ref="S89:T89"/>
    <mergeCell ref="U89:V89"/>
    <mergeCell ref="C92:D92"/>
    <mergeCell ref="H92:I92"/>
    <mergeCell ref="L92:M92"/>
    <mergeCell ref="Q92:R92"/>
    <mergeCell ref="S92:T92"/>
    <mergeCell ref="U92:V92"/>
    <mergeCell ref="C91:D91"/>
    <mergeCell ref="H91:I91"/>
    <mergeCell ref="L91:M91"/>
    <mergeCell ref="Q91:R91"/>
    <mergeCell ref="S91:T91"/>
    <mergeCell ref="U91:V91"/>
    <mergeCell ref="C94:D94"/>
    <mergeCell ref="H94:I94"/>
    <mergeCell ref="L94:M94"/>
    <mergeCell ref="Q94:R94"/>
    <mergeCell ref="S94:T94"/>
    <mergeCell ref="U94:V94"/>
    <mergeCell ref="C93:D93"/>
    <mergeCell ref="H93:I93"/>
    <mergeCell ref="L93:M93"/>
    <mergeCell ref="Q93:R93"/>
    <mergeCell ref="S93:T93"/>
    <mergeCell ref="U93:V93"/>
    <mergeCell ref="C96:D96"/>
    <mergeCell ref="H96:I96"/>
    <mergeCell ref="L96:M96"/>
    <mergeCell ref="Q96:R96"/>
    <mergeCell ref="S96:T96"/>
    <mergeCell ref="U96:V96"/>
    <mergeCell ref="C95:D95"/>
    <mergeCell ref="H95:I95"/>
    <mergeCell ref="L95:M95"/>
    <mergeCell ref="Q95:R95"/>
    <mergeCell ref="S95:T95"/>
    <mergeCell ref="U95:V95"/>
    <mergeCell ref="C98:D98"/>
    <mergeCell ref="H98:I98"/>
    <mergeCell ref="L98:M98"/>
    <mergeCell ref="Q98:R98"/>
    <mergeCell ref="S98:T98"/>
    <mergeCell ref="U98:V98"/>
    <mergeCell ref="C97:D97"/>
    <mergeCell ref="H97:I97"/>
    <mergeCell ref="L97:M97"/>
    <mergeCell ref="Q97:R97"/>
    <mergeCell ref="S97:T97"/>
    <mergeCell ref="U97:V97"/>
    <mergeCell ref="C100:D100"/>
    <mergeCell ref="H100:I100"/>
    <mergeCell ref="L100:M100"/>
    <mergeCell ref="Q100:R100"/>
    <mergeCell ref="S100:T100"/>
    <mergeCell ref="U100:V100"/>
    <mergeCell ref="C99:D99"/>
    <mergeCell ref="H99:I99"/>
    <mergeCell ref="L99:M99"/>
    <mergeCell ref="Q99:R99"/>
    <mergeCell ref="S99:T99"/>
    <mergeCell ref="U99:V99"/>
    <mergeCell ref="C102:D102"/>
    <mergeCell ref="H102:I102"/>
    <mergeCell ref="L102:M102"/>
    <mergeCell ref="Q102:R102"/>
    <mergeCell ref="S102:T102"/>
    <mergeCell ref="U102:V102"/>
    <mergeCell ref="C101:D101"/>
    <mergeCell ref="H101:I101"/>
    <mergeCell ref="L101:M101"/>
    <mergeCell ref="Q101:R101"/>
    <mergeCell ref="S101:T101"/>
    <mergeCell ref="U101:V101"/>
    <mergeCell ref="C104:D104"/>
    <mergeCell ref="H104:I104"/>
    <mergeCell ref="L104:M104"/>
    <mergeCell ref="Q104:R104"/>
    <mergeCell ref="S104:T104"/>
    <mergeCell ref="U104:V104"/>
    <mergeCell ref="C103:D103"/>
    <mergeCell ref="H103:I103"/>
    <mergeCell ref="L103:M103"/>
    <mergeCell ref="Q103:R103"/>
    <mergeCell ref="S103:T103"/>
    <mergeCell ref="U103:V103"/>
    <mergeCell ref="C106:D106"/>
    <mergeCell ref="H106:I106"/>
    <mergeCell ref="L106:M106"/>
    <mergeCell ref="Q106:R106"/>
    <mergeCell ref="S106:T106"/>
    <mergeCell ref="U106:V106"/>
    <mergeCell ref="C105:D105"/>
    <mergeCell ref="H105:I105"/>
    <mergeCell ref="L105:M105"/>
    <mergeCell ref="Q105:R105"/>
    <mergeCell ref="S105:T105"/>
    <mergeCell ref="U105:V105"/>
    <mergeCell ref="C108:D108"/>
    <mergeCell ref="H108:I108"/>
    <mergeCell ref="L108:M108"/>
    <mergeCell ref="Q108:R108"/>
    <mergeCell ref="S108:T108"/>
    <mergeCell ref="U108:V108"/>
    <mergeCell ref="C107:D107"/>
    <mergeCell ref="H107:I107"/>
    <mergeCell ref="L107:M107"/>
    <mergeCell ref="Q107:R107"/>
    <mergeCell ref="S107:T107"/>
    <mergeCell ref="U107:V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800-000000000000}">
      <formula1>"買,売"</formula1>
    </dataValidation>
  </dataValidations>
  <pageMargins left="0.19685039370078741" right="0.11811023622047245" top="0.74803149606299213" bottom="0.74803149606299213" header="0.31496062992125984" footer="0.31496062992125984"/>
  <pageSetup paperSize="9" scale="95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45"/>
  <sheetViews>
    <sheetView topLeftCell="A239" zoomScale="85" zoomScaleNormal="85" workbookViewId="0">
      <selection activeCell="B231" sqref="B231"/>
    </sheetView>
  </sheetViews>
  <sheetFormatPr defaultColWidth="8.77734375" defaultRowHeight="14.4" x14ac:dyDescent="0.2"/>
  <cols>
    <col min="1" max="1" width="7.33203125" style="34" customWidth="1"/>
    <col min="2" max="2" width="8.109375" customWidth="1"/>
  </cols>
  <sheetData>
    <row r="1" spans="1:1" ht="13.95" customHeight="1" x14ac:dyDescent="0.2"/>
    <row r="2" spans="1:1" ht="18" customHeight="1" x14ac:dyDescent="0.2">
      <c r="A2" s="23">
        <v>1</v>
      </c>
    </row>
    <row r="42" spans="1:1" ht="18" customHeight="1" x14ac:dyDescent="0.2">
      <c r="A42" s="23">
        <v>2</v>
      </c>
    </row>
    <row r="81" spans="1:1" ht="18" customHeight="1" x14ac:dyDescent="0.2">
      <c r="A81" s="23">
        <v>3</v>
      </c>
    </row>
    <row r="120" spans="1:1" ht="18" customHeight="1" x14ac:dyDescent="0.2">
      <c r="A120" s="23">
        <v>4</v>
      </c>
    </row>
    <row r="160" spans="1:1" ht="18" customHeight="1" x14ac:dyDescent="0.2">
      <c r="A160" s="23">
        <v>5</v>
      </c>
    </row>
    <row r="199" spans="1:1" s="26" customFormat="1" ht="18" customHeight="1" x14ac:dyDescent="0.2">
      <c r="A199" s="23">
        <v>6</v>
      </c>
    </row>
    <row r="232" spans="1:1" ht="18" customHeight="1" x14ac:dyDescent="0.2">
      <c r="A232" s="23">
        <v>7</v>
      </c>
    </row>
    <row r="267" spans="1:1" ht="18" customHeight="1" x14ac:dyDescent="0.2">
      <c r="A267" s="23">
        <v>8</v>
      </c>
    </row>
    <row r="305" spans="1:1" ht="18" customHeight="1" x14ac:dyDescent="0.2">
      <c r="A305" s="23">
        <v>9</v>
      </c>
    </row>
    <row r="345" spans="1:1" ht="18" customHeight="1" x14ac:dyDescent="0.2">
      <c r="A345" s="23">
        <v>10</v>
      </c>
    </row>
  </sheetData>
  <phoneticPr fontId="2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abSelected="1" zoomScale="145" zoomScaleNormal="145" zoomScaleSheetLayoutView="100" zoomScalePageLayoutView="145" workbookViewId="0">
      <selection activeCell="A2" sqref="A2:J9"/>
    </sheetView>
  </sheetViews>
  <sheetFormatPr defaultColWidth="8.77734375" defaultRowHeight="13.2" x14ac:dyDescent="0.2"/>
  <sheetData>
    <row r="1" spans="1:10" x14ac:dyDescent="0.2">
      <c r="A1" t="s">
        <v>0</v>
      </c>
    </row>
    <row r="2" spans="1:10" x14ac:dyDescent="0.2">
      <c r="A2" s="109" t="s">
        <v>75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8" spans="1:10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0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1" spans="1:10" x14ac:dyDescent="0.2">
      <c r="A11" t="s">
        <v>1</v>
      </c>
    </row>
    <row r="12" spans="1:10" x14ac:dyDescent="0.2">
      <c r="A12" s="111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x14ac:dyDescent="0.2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x14ac:dyDescent="0.2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1" spans="1:10" x14ac:dyDescent="0.2">
      <c r="A21" t="s">
        <v>2</v>
      </c>
    </row>
    <row r="22" spans="1:10" x14ac:dyDescent="0.2">
      <c r="A22" s="111" t="s">
        <v>74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x14ac:dyDescent="0.2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x14ac:dyDescent="0.2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x14ac:dyDescent="0.2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I12"/>
  <sheetViews>
    <sheetView zoomScaleSheetLayoutView="100" workbookViewId="0">
      <selection activeCell="E27" sqref="E27"/>
    </sheetView>
  </sheetViews>
  <sheetFormatPr defaultColWidth="8.77734375" defaultRowHeight="16.2" x14ac:dyDescent="0.2"/>
  <cols>
    <col min="1" max="1" width="3.109375" style="26" customWidth="1"/>
    <col min="2" max="2" width="13.109375" style="23" customWidth="1"/>
    <col min="3" max="3" width="15.6640625" style="25" customWidth="1"/>
    <col min="4" max="4" width="13" style="25" customWidth="1"/>
    <col min="5" max="5" width="15.77734375" style="31" customWidth="1"/>
    <col min="6" max="6" width="15.77734375" style="25" customWidth="1"/>
    <col min="7" max="7" width="15.77734375" style="31" customWidth="1"/>
    <col min="8" max="8" width="15.77734375" style="25" customWidth="1"/>
    <col min="9" max="9" width="15.77734375" style="31" customWidth="1"/>
    <col min="10" max="16384" width="8.777343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2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V109"/>
  <sheetViews>
    <sheetView zoomScale="115" zoomScaleNormal="115" zoomScalePageLayoutView="115" workbookViewId="0">
      <pane ySplit="8" topLeftCell="A9" activePane="bottomLeft" state="frozen"/>
      <selection pane="bottomLeft" activeCell="C7" sqref="C7:D8"/>
    </sheetView>
  </sheetViews>
  <sheetFormatPr defaultColWidth="8.77734375" defaultRowHeight="13.2" x14ac:dyDescent="0.2"/>
  <cols>
    <col min="1" max="1" width="2.77734375" customWidth="1"/>
    <col min="2" max="18" width="6.6640625" customWidth="1"/>
    <col min="22" max="22" width="10.77734375" style="22" bestFit="1" customWidth="1"/>
  </cols>
  <sheetData>
    <row r="2" spans="2:21" x14ac:dyDescent="0.2">
      <c r="B2" s="66" t="s">
        <v>5</v>
      </c>
      <c r="C2" s="66"/>
      <c r="D2" s="70"/>
      <c r="E2" s="70"/>
      <c r="F2" s="66" t="s">
        <v>6</v>
      </c>
      <c r="G2" s="66"/>
      <c r="H2" s="70" t="s">
        <v>36</v>
      </c>
      <c r="I2" s="70"/>
      <c r="J2" s="66" t="s">
        <v>7</v>
      </c>
      <c r="K2" s="66"/>
      <c r="L2" s="69">
        <f>C9</f>
        <v>1000000</v>
      </c>
      <c r="M2" s="70"/>
      <c r="N2" s="66" t="s">
        <v>8</v>
      </c>
      <c r="O2" s="66"/>
      <c r="P2" s="69" t="e">
        <f>C108+R108</f>
        <v>#VALUE!</v>
      </c>
      <c r="Q2" s="70"/>
      <c r="R2" s="1"/>
      <c r="S2" s="1"/>
      <c r="T2" s="1"/>
    </row>
    <row r="3" spans="2:21" ht="57" customHeight="1" x14ac:dyDescent="0.2">
      <c r="B3" s="66" t="s">
        <v>9</v>
      </c>
      <c r="C3" s="66"/>
      <c r="D3" s="71" t="s">
        <v>38</v>
      </c>
      <c r="E3" s="71"/>
      <c r="F3" s="71"/>
      <c r="G3" s="71"/>
      <c r="H3" s="71"/>
      <c r="I3" s="71"/>
      <c r="J3" s="66" t="s">
        <v>10</v>
      </c>
      <c r="K3" s="66"/>
      <c r="L3" s="71" t="s">
        <v>35</v>
      </c>
      <c r="M3" s="72"/>
      <c r="N3" s="72"/>
      <c r="O3" s="72"/>
      <c r="P3" s="72"/>
      <c r="Q3" s="72"/>
      <c r="R3" s="1"/>
      <c r="S3" s="1"/>
    </row>
    <row r="4" spans="2:21" x14ac:dyDescent="0.2">
      <c r="B4" s="66" t="s">
        <v>11</v>
      </c>
      <c r="C4" s="66"/>
      <c r="D4" s="73">
        <f>SUM($R$9:$S$993)</f>
        <v>153684.21052631587</v>
      </c>
      <c r="E4" s="73"/>
      <c r="F4" s="66" t="s">
        <v>12</v>
      </c>
      <c r="G4" s="66"/>
      <c r="H4" s="74">
        <f>SUM($T$9:$U$108)</f>
        <v>292.00000000000017</v>
      </c>
      <c r="I4" s="70"/>
      <c r="J4" s="75" t="s">
        <v>13</v>
      </c>
      <c r="K4" s="75"/>
      <c r="L4" s="69">
        <f>MAX($C$9:$D$990)-C9</f>
        <v>153684.21052631596</v>
      </c>
      <c r="M4" s="69"/>
      <c r="N4" s="75" t="s">
        <v>14</v>
      </c>
      <c r="O4" s="75"/>
      <c r="P4" s="73">
        <f>MIN($C$9:$D$990)-C9</f>
        <v>0</v>
      </c>
      <c r="Q4" s="73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7" t="s">
        <v>19</v>
      </c>
      <c r="K5" s="66"/>
      <c r="L5" s="78"/>
      <c r="M5" s="79"/>
      <c r="N5" s="17" t="s">
        <v>20</v>
      </c>
      <c r="O5" s="9"/>
      <c r="P5" s="78"/>
      <c r="Q5" s="79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80" t="s">
        <v>21</v>
      </c>
      <c r="C7" s="82" t="s">
        <v>22</v>
      </c>
      <c r="D7" s="83"/>
      <c r="E7" s="86" t="s">
        <v>23</v>
      </c>
      <c r="F7" s="87"/>
      <c r="G7" s="87"/>
      <c r="H7" s="87"/>
      <c r="I7" s="88"/>
      <c r="J7" s="89" t="s">
        <v>24</v>
      </c>
      <c r="K7" s="90"/>
      <c r="L7" s="91"/>
      <c r="M7" s="92" t="s">
        <v>25</v>
      </c>
      <c r="N7" s="93" t="s">
        <v>26</v>
      </c>
      <c r="O7" s="94"/>
      <c r="P7" s="94"/>
      <c r="Q7" s="95"/>
      <c r="R7" s="96" t="s">
        <v>27</v>
      </c>
      <c r="S7" s="96"/>
      <c r="T7" s="96"/>
      <c r="U7" s="96"/>
    </row>
    <row r="8" spans="2:21" x14ac:dyDescent="0.2">
      <c r="B8" s="81"/>
      <c r="C8" s="84"/>
      <c r="D8" s="85"/>
      <c r="E8" s="18" t="s">
        <v>28</v>
      </c>
      <c r="F8" s="18" t="s">
        <v>29</v>
      </c>
      <c r="G8" s="18" t="s">
        <v>30</v>
      </c>
      <c r="H8" s="97" t="s">
        <v>31</v>
      </c>
      <c r="I8" s="88"/>
      <c r="J8" s="4" t="s">
        <v>32</v>
      </c>
      <c r="K8" s="98" t="s">
        <v>33</v>
      </c>
      <c r="L8" s="91"/>
      <c r="M8" s="92"/>
      <c r="N8" s="5" t="s">
        <v>28</v>
      </c>
      <c r="O8" s="5" t="s">
        <v>29</v>
      </c>
      <c r="P8" s="99" t="s">
        <v>31</v>
      </c>
      <c r="Q8" s="95"/>
      <c r="R8" s="96" t="s">
        <v>34</v>
      </c>
      <c r="S8" s="96"/>
      <c r="T8" s="96" t="s">
        <v>32</v>
      </c>
      <c r="U8" s="96"/>
    </row>
    <row r="9" spans="2:21" x14ac:dyDescent="0.2">
      <c r="B9" s="19">
        <v>1</v>
      </c>
      <c r="C9" s="100">
        <v>1000000</v>
      </c>
      <c r="D9" s="100"/>
      <c r="E9" s="19">
        <v>2001</v>
      </c>
      <c r="F9" s="8">
        <v>42111</v>
      </c>
      <c r="G9" s="19" t="s">
        <v>4</v>
      </c>
      <c r="H9" s="106">
        <v>105.33</v>
      </c>
      <c r="I9" s="106"/>
      <c r="J9" s="19">
        <v>57</v>
      </c>
      <c r="K9" s="100">
        <f t="shared" ref="K9:K72" si="0">IF(F9="","",C9*0.03)</f>
        <v>30000</v>
      </c>
      <c r="L9" s="100"/>
      <c r="M9" s="6">
        <f>IF(J9="","",(K9/J9)/1000)</f>
        <v>0.52631578947368418</v>
      </c>
      <c r="N9" s="19">
        <v>2001</v>
      </c>
      <c r="O9" s="8">
        <v>42111</v>
      </c>
      <c r="P9" s="106">
        <v>108.25</v>
      </c>
      <c r="Q9" s="106"/>
      <c r="R9" s="104">
        <f>IF(O9="","",(IF(G9="売",H9-P9,P9-H9))*M9*100000)</f>
        <v>153684.21052631587</v>
      </c>
      <c r="S9" s="104"/>
      <c r="T9" s="105">
        <f>IF(O9="","",IF(R9&lt;0,J9*(-1),IF(G9="買",(P9-H9)*100,(H9-P9)*100)))</f>
        <v>292.00000000000017</v>
      </c>
      <c r="U9" s="105"/>
    </row>
    <row r="10" spans="2:21" x14ac:dyDescent="0.2">
      <c r="B10" s="19">
        <v>2</v>
      </c>
      <c r="C10" s="100">
        <f t="shared" ref="C10:C73" si="1">IF(R9="","",C9+R9)</f>
        <v>1153684.210526316</v>
      </c>
      <c r="D10" s="100"/>
      <c r="E10" s="19"/>
      <c r="F10" s="8"/>
      <c r="G10" s="19" t="s">
        <v>4</v>
      </c>
      <c r="H10" s="106"/>
      <c r="I10" s="106"/>
      <c r="J10" s="19"/>
      <c r="K10" s="100" t="str">
        <f t="shared" si="0"/>
        <v/>
      </c>
      <c r="L10" s="100"/>
      <c r="M10" s="6" t="str">
        <f t="shared" ref="M10:M73" si="2">IF(J10="","",(K10/J10)/1000)</f>
        <v/>
      </c>
      <c r="N10" s="19"/>
      <c r="O10" s="8"/>
      <c r="P10" s="106"/>
      <c r="Q10" s="106"/>
      <c r="R10" s="104" t="str">
        <f t="shared" ref="R10:R73" si="3">IF(O10="","",(IF(G10="売",H10-P10,P10-H10))*M10*100000)</f>
        <v/>
      </c>
      <c r="S10" s="104"/>
      <c r="T10" s="105" t="str">
        <f t="shared" ref="T10:T73" si="4">IF(O10="","",IF(R10&lt;0,J10*(-1),IF(G10="買",(P10-H10)*100,(H10-P10)*100)))</f>
        <v/>
      </c>
      <c r="U10" s="105"/>
    </row>
    <row r="11" spans="2:21" x14ac:dyDescent="0.2">
      <c r="B11" s="19">
        <v>3</v>
      </c>
      <c r="C11" s="100" t="str">
        <f t="shared" si="1"/>
        <v/>
      </c>
      <c r="D11" s="100"/>
      <c r="E11" s="19"/>
      <c r="F11" s="8"/>
      <c r="G11" s="19" t="s">
        <v>4</v>
      </c>
      <c r="H11" s="106"/>
      <c r="I11" s="106"/>
      <c r="J11" s="19"/>
      <c r="K11" s="100" t="str">
        <f t="shared" si="0"/>
        <v/>
      </c>
      <c r="L11" s="100"/>
      <c r="M11" s="6" t="str">
        <f t="shared" si="2"/>
        <v/>
      </c>
      <c r="N11" s="19"/>
      <c r="O11" s="8"/>
      <c r="P11" s="106"/>
      <c r="Q11" s="106"/>
      <c r="R11" s="104" t="str">
        <f t="shared" si="3"/>
        <v/>
      </c>
      <c r="S11" s="104"/>
      <c r="T11" s="105" t="str">
        <f t="shared" si="4"/>
        <v/>
      </c>
      <c r="U11" s="105"/>
    </row>
    <row r="12" spans="2:21" x14ac:dyDescent="0.2">
      <c r="B12" s="19">
        <v>4</v>
      </c>
      <c r="C12" s="100" t="str">
        <f t="shared" si="1"/>
        <v/>
      </c>
      <c r="D12" s="100"/>
      <c r="E12" s="19"/>
      <c r="F12" s="8"/>
      <c r="G12" s="19" t="s">
        <v>3</v>
      </c>
      <c r="H12" s="106"/>
      <c r="I12" s="106"/>
      <c r="J12" s="19"/>
      <c r="K12" s="100" t="str">
        <f t="shared" si="0"/>
        <v/>
      </c>
      <c r="L12" s="100"/>
      <c r="M12" s="6" t="str">
        <f t="shared" si="2"/>
        <v/>
      </c>
      <c r="N12" s="19"/>
      <c r="O12" s="8"/>
      <c r="P12" s="106"/>
      <c r="Q12" s="106"/>
      <c r="R12" s="104" t="str">
        <f t="shared" si="3"/>
        <v/>
      </c>
      <c r="S12" s="104"/>
      <c r="T12" s="105" t="str">
        <f t="shared" si="4"/>
        <v/>
      </c>
      <c r="U12" s="105"/>
    </row>
    <row r="13" spans="2:21" x14ac:dyDescent="0.2">
      <c r="B13" s="19">
        <v>5</v>
      </c>
      <c r="C13" s="100" t="str">
        <f t="shared" si="1"/>
        <v/>
      </c>
      <c r="D13" s="100"/>
      <c r="E13" s="19"/>
      <c r="F13" s="8"/>
      <c r="G13" s="19" t="s">
        <v>3</v>
      </c>
      <c r="H13" s="106"/>
      <c r="I13" s="106"/>
      <c r="J13" s="19"/>
      <c r="K13" s="100" t="str">
        <f t="shared" si="0"/>
        <v/>
      </c>
      <c r="L13" s="100"/>
      <c r="M13" s="6" t="str">
        <f t="shared" si="2"/>
        <v/>
      </c>
      <c r="N13" s="19"/>
      <c r="O13" s="8"/>
      <c r="P13" s="106"/>
      <c r="Q13" s="106"/>
      <c r="R13" s="104" t="str">
        <f t="shared" si="3"/>
        <v/>
      </c>
      <c r="S13" s="104"/>
      <c r="T13" s="105" t="str">
        <f t="shared" si="4"/>
        <v/>
      </c>
      <c r="U13" s="105"/>
    </row>
    <row r="14" spans="2:21" x14ac:dyDescent="0.2">
      <c r="B14" s="19">
        <v>6</v>
      </c>
      <c r="C14" s="100" t="str">
        <f t="shared" si="1"/>
        <v/>
      </c>
      <c r="D14" s="100"/>
      <c r="E14" s="19"/>
      <c r="F14" s="8"/>
      <c r="G14" s="19" t="s">
        <v>4</v>
      </c>
      <c r="H14" s="106"/>
      <c r="I14" s="106"/>
      <c r="J14" s="19"/>
      <c r="K14" s="100" t="str">
        <f t="shared" si="0"/>
        <v/>
      </c>
      <c r="L14" s="100"/>
      <c r="M14" s="6" t="str">
        <f t="shared" si="2"/>
        <v/>
      </c>
      <c r="N14" s="19"/>
      <c r="O14" s="8"/>
      <c r="P14" s="106"/>
      <c r="Q14" s="106"/>
      <c r="R14" s="104" t="str">
        <f t="shared" si="3"/>
        <v/>
      </c>
      <c r="S14" s="104"/>
      <c r="T14" s="105" t="str">
        <f t="shared" si="4"/>
        <v/>
      </c>
      <c r="U14" s="105"/>
    </row>
    <row r="15" spans="2:21" x14ac:dyDescent="0.2">
      <c r="B15" s="19">
        <v>7</v>
      </c>
      <c r="C15" s="100" t="str">
        <f t="shared" si="1"/>
        <v/>
      </c>
      <c r="D15" s="100"/>
      <c r="E15" s="19"/>
      <c r="F15" s="8"/>
      <c r="G15" s="19" t="s">
        <v>4</v>
      </c>
      <c r="H15" s="106"/>
      <c r="I15" s="106"/>
      <c r="J15" s="19"/>
      <c r="K15" s="100" t="str">
        <f t="shared" si="0"/>
        <v/>
      </c>
      <c r="L15" s="100"/>
      <c r="M15" s="6" t="str">
        <f t="shared" si="2"/>
        <v/>
      </c>
      <c r="N15" s="19"/>
      <c r="O15" s="8"/>
      <c r="P15" s="106"/>
      <c r="Q15" s="106"/>
      <c r="R15" s="104" t="str">
        <f t="shared" si="3"/>
        <v/>
      </c>
      <c r="S15" s="104"/>
      <c r="T15" s="105" t="str">
        <f t="shared" si="4"/>
        <v/>
      </c>
      <c r="U15" s="105"/>
    </row>
    <row r="16" spans="2:21" x14ac:dyDescent="0.2">
      <c r="B16" s="19">
        <v>8</v>
      </c>
      <c r="C16" s="100" t="str">
        <f t="shared" si="1"/>
        <v/>
      </c>
      <c r="D16" s="100"/>
      <c r="E16" s="19"/>
      <c r="F16" s="8"/>
      <c r="G16" s="19" t="s">
        <v>4</v>
      </c>
      <c r="H16" s="106"/>
      <c r="I16" s="106"/>
      <c r="J16" s="19"/>
      <c r="K16" s="100" t="str">
        <f t="shared" si="0"/>
        <v/>
      </c>
      <c r="L16" s="100"/>
      <c r="M16" s="6" t="str">
        <f t="shared" si="2"/>
        <v/>
      </c>
      <c r="N16" s="19"/>
      <c r="O16" s="8"/>
      <c r="P16" s="106"/>
      <c r="Q16" s="106"/>
      <c r="R16" s="104" t="str">
        <f t="shared" si="3"/>
        <v/>
      </c>
      <c r="S16" s="104"/>
      <c r="T16" s="105" t="str">
        <f t="shared" si="4"/>
        <v/>
      </c>
      <c r="U16" s="105"/>
    </row>
    <row r="17" spans="2:21" x14ac:dyDescent="0.2">
      <c r="B17" s="19">
        <v>9</v>
      </c>
      <c r="C17" s="100" t="str">
        <f t="shared" si="1"/>
        <v/>
      </c>
      <c r="D17" s="100"/>
      <c r="E17" s="19"/>
      <c r="F17" s="8"/>
      <c r="G17" s="19" t="s">
        <v>4</v>
      </c>
      <c r="H17" s="106"/>
      <c r="I17" s="106"/>
      <c r="J17" s="19"/>
      <c r="K17" s="100" t="str">
        <f t="shared" si="0"/>
        <v/>
      </c>
      <c r="L17" s="100"/>
      <c r="M17" s="6" t="str">
        <f t="shared" si="2"/>
        <v/>
      </c>
      <c r="N17" s="19"/>
      <c r="O17" s="8"/>
      <c r="P17" s="106"/>
      <c r="Q17" s="106"/>
      <c r="R17" s="104" t="str">
        <f t="shared" si="3"/>
        <v/>
      </c>
      <c r="S17" s="104"/>
      <c r="T17" s="105" t="str">
        <f t="shared" si="4"/>
        <v/>
      </c>
      <c r="U17" s="105"/>
    </row>
    <row r="18" spans="2:21" x14ac:dyDescent="0.2">
      <c r="B18" s="19">
        <v>10</v>
      </c>
      <c r="C18" s="100" t="str">
        <f t="shared" si="1"/>
        <v/>
      </c>
      <c r="D18" s="100"/>
      <c r="E18" s="19"/>
      <c r="F18" s="8"/>
      <c r="G18" s="19" t="s">
        <v>4</v>
      </c>
      <c r="H18" s="106"/>
      <c r="I18" s="106"/>
      <c r="J18" s="19"/>
      <c r="K18" s="100" t="str">
        <f t="shared" si="0"/>
        <v/>
      </c>
      <c r="L18" s="100"/>
      <c r="M18" s="6" t="str">
        <f t="shared" si="2"/>
        <v/>
      </c>
      <c r="N18" s="19"/>
      <c r="O18" s="8"/>
      <c r="P18" s="106"/>
      <c r="Q18" s="106"/>
      <c r="R18" s="104" t="str">
        <f t="shared" si="3"/>
        <v/>
      </c>
      <c r="S18" s="104"/>
      <c r="T18" s="105" t="str">
        <f t="shared" si="4"/>
        <v/>
      </c>
      <c r="U18" s="105"/>
    </row>
    <row r="19" spans="2:21" x14ac:dyDescent="0.2">
      <c r="B19" s="19">
        <v>11</v>
      </c>
      <c r="C19" s="100" t="str">
        <f t="shared" si="1"/>
        <v/>
      </c>
      <c r="D19" s="100"/>
      <c r="E19" s="19"/>
      <c r="F19" s="8"/>
      <c r="G19" s="19" t="s">
        <v>4</v>
      </c>
      <c r="H19" s="106"/>
      <c r="I19" s="106"/>
      <c r="J19" s="19"/>
      <c r="K19" s="100" t="str">
        <f t="shared" si="0"/>
        <v/>
      </c>
      <c r="L19" s="100"/>
      <c r="M19" s="6" t="str">
        <f t="shared" si="2"/>
        <v/>
      </c>
      <c r="N19" s="19"/>
      <c r="O19" s="8"/>
      <c r="P19" s="106"/>
      <c r="Q19" s="106"/>
      <c r="R19" s="104" t="str">
        <f t="shared" si="3"/>
        <v/>
      </c>
      <c r="S19" s="104"/>
      <c r="T19" s="105" t="str">
        <f t="shared" si="4"/>
        <v/>
      </c>
      <c r="U19" s="105"/>
    </row>
    <row r="20" spans="2:21" x14ac:dyDescent="0.2">
      <c r="B20" s="19">
        <v>12</v>
      </c>
      <c r="C20" s="100" t="str">
        <f t="shared" si="1"/>
        <v/>
      </c>
      <c r="D20" s="100"/>
      <c r="E20" s="19"/>
      <c r="F20" s="8"/>
      <c r="G20" s="19" t="s">
        <v>4</v>
      </c>
      <c r="H20" s="106"/>
      <c r="I20" s="106"/>
      <c r="J20" s="19"/>
      <c r="K20" s="100" t="str">
        <f t="shared" si="0"/>
        <v/>
      </c>
      <c r="L20" s="100"/>
      <c r="M20" s="6" t="str">
        <f t="shared" si="2"/>
        <v/>
      </c>
      <c r="N20" s="19"/>
      <c r="O20" s="8"/>
      <c r="P20" s="106"/>
      <c r="Q20" s="106"/>
      <c r="R20" s="104" t="str">
        <f t="shared" si="3"/>
        <v/>
      </c>
      <c r="S20" s="104"/>
      <c r="T20" s="105" t="str">
        <f t="shared" si="4"/>
        <v/>
      </c>
      <c r="U20" s="105"/>
    </row>
    <row r="21" spans="2:21" x14ac:dyDescent="0.2">
      <c r="B21" s="19">
        <v>13</v>
      </c>
      <c r="C21" s="100" t="str">
        <f t="shared" si="1"/>
        <v/>
      </c>
      <c r="D21" s="100"/>
      <c r="E21" s="19"/>
      <c r="F21" s="8"/>
      <c r="G21" s="19" t="s">
        <v>4</v>
      </c>
      <c r="H21" s="106"/>
      <c r="I21" s="106"/>
      <c r="J21" s="19"/>
      <c r="K21" s="100" t="str">
        <f t="shared" si="0"/>
        <v/>
      </c>
      <c r="L21" s="100"/>
      <c r="M21" s="6" t="str">
        <f t="shared" si="2"/>
        <v/>
      </c>
      <c r="N21" s="19"/>
      <c r="O21" s="8"/>
      <c r="P21" s="106"/>
      <c r="Q21" s="106"/>
      <c r="R21" s="104" t="str">
        <f t="shared" si="3"/>
        <v/>
      </c>
      <c r="S21" s="104"/>
      <c r="T21" s="105" t="str">
        <f t="shared" si="4"/>
        <v/>
      </c>
      <c r="U21" s="105"/>
    </row>
    <row r="22" spans="2:21" x14ac:dyDescent="0.2">
      <c r="B22" s="19">
        <v>14</v>
      </c>
      <c r="C22" s="100" t="str">
        <f t="shared" si="1"/>
        <v/>
      </c>
      <c r="D22" s="100"/>
      <c r="E22" s="19"/>
      <c r="F22" s="8"/>
      <c r="G22" s="19" t="s">
        <v>3</v>
      </c>
      <c r="H22" s="106"/>
      <c r="I22" s="106"/>
      <c r="J22" s="19"/>
      <c r="K22" s="100" t="str">
        <f t="shared" si="0"/>
        <v/>
      </c>
      <c r="L22" s="100"/>
      <c r="M22" s="6" t="str">
        <f t="shared" si="2"/>
        <v/>
      </c>
      <c r="N22" s="19"/>
      <c r="O22" s="8"/>
      <c r="P22" s="106"/>
      <c r="Q22" s="106"/>
      <c r="R22" s="104" t="str">
        <f t="shared" si="3"/>
        <v/>
      </c>
      <c r="S22" s="104"/>
      <c r="T22" s="105" t="str">
        <f t="shared" si="4"/>
        <v/>
      </c>
      <c r="U22" s="105"/>
    </row>
    <row r="23" spans="2:21" x14ac:dyDescent="0.2">
      <c r="B23" s="19">
        <v>15</v>
      </c>
      <c r="C23" s="100" t="str">
        <f t="shared" si="1"/>
        <v/>
      </c>
      <c r="D23" s="100"/>
      <c r="E23" s="19"/>
      <c r="F23" s="8"/>
      <c r="G23" s="19" t="s">
        <v>4</v>
      </c>
      <c r="H23" s="106"/>
      <c r="I23" s="106"/>
      <c r="J23" s="19"/>
      <c r="K23" s="100" t="str">
        <f t="shared" si="0"/>
        <v/>
      </c>
      <c r="L23" s="100"/>
      <c r="M23" s="6" t="str">
        <f t="shared" si="2"/>
        <v/>
      </c>
      <c r="N23" s="19"/>
      <c r="O23" s="8"/>
      <c r="P23" s="106"/>
      <c r="Q23" s="106"/>
      <c r="R23" s="104" t="str">
        <f t="shared" si="3"/>
        <v/>
      </c>
      <c r="S23" s="104"/>
      <c r="T23" s="105" t="str">
        <f t="shared" si="4"/>
        <v/>
      </c>
      <c r="U23" s="105"/>
    </row>
    <row r="24" spans="2:21" x14ac:dyDescent="0.2">
      <c r="B24" s="19">
        <v>16</v>
      </c>
      <c r="C24" s="100" t="str">
        <f t="shared" si="1"/>
        <v/>
      </c>
      <c r="D24" s="100"/>
      <c r="E24" s="19"/>
      <c r="F24" s="8"/>
      <c r="G24" s="19" t="s">
        <v>4</v>
      </c>
      <c r="H24" s="106"/>
      <c r="I24" s="106"/>
      <c r="J24" s="19"/>
      <c r="K24" s="100" t="str">
        <f t="shared" si="0"/>
        <v/>
      </c>
      <c r="L24" s="100"/>
      <c r="M24" s="6" t="str">
        <f t="shared" si="2"/>
        <v/>
      </c>
      <c r="N24" s="19"/>
      <c r="O24" s="8"/>
      <c r="P24" s="106"/>
      <c r="Q24" s="106"/>
      <c r="R24" s="104" t="str">
        <f t="shared" si="3"/>
        <v/>
      </c>
      <c r="S24" s="104"/>
      <c r="T24" s="105" t="str">
        <f t="shared" si="4"/>
        <v/>
      </c>
      <c r="U24" s="105"/>
    </row>
    <row r="25" spans="2:21" x14ac:dyDescent="0.2">
      <c r="B25" s="19">
        <v>17</v>
      </c>
      <c r="C25" s="100" t="str">
        <f t="shared" si="1"/>
        <v/>
      </c>
      <c r="D25" s="100"/>
      <c r="E25" s="19"/>
      <c r="F25" s="8"/>
      <c r="G25" s="19" t="s">
        <v>4</v>
      </c>
      <c r="H25" s="106"/>
      <c r="I25" s="106"/>
      <c r="J25" s="19"/>
      <c r="K25" s="100" t="str">
        <f t="shared" si="0"/>
        <v/>
      </c>
      <c r="L25" s="100"/>
      <c r="M25" s="6" t="str">
        <f t="shared" si="2"/>
        <v/>
      </c>
      <c r="N25" s="19"/>
      <c r="O25" s="8"/>
      <c r="P25" s="106"/>
      <c r="Q25" s="106"/>
      <c r="R25" s="104" t="str">
        <f t="shared" si="3"/>
        <v/>
      </c>
      <c r="S25" s="104"/>
      <c r="T25" s="105" t="str">
        <f t="shared" si="4"/>
        <v/>
      </c>
      <c r="U25" s="105"/>
    </row>
    <row r="26" spans="2:21" x14ac:dyDescent="0.2">
      <c r="B26" s="19">
        <v>18</v>
      </c>
      <c r="C26" s="100" t="str">
        <f t="shared" si="1"/>
        <v/>
      </c>
      <c r="D26" s="100"/>
      <c r="E26" s="19"/>
      <c r="F26" s="8"/>
      <c r="G26" s="19" t="s">
        <v>4</v>
      </c>
      <c r="H26" s="106"/>
      <c r="I26" s="106"/>
      <c r="J26" s="19"/>
      <c r="K26" s="100" t="str">
        <f t="shared" si="0"/>
        <v/>
      </c>
      <c r="L26" s="100"/>
      <c r="M26" s="6" t="str">
        <f t="shared" si="2"/>
        <v/>
      </c>
      <c r="N26" s="19"/>
      <c r="O26" s="8"/>
      <c r="P26" s="106"/>
      <c r="Q26" s="106"/>
      <c r="R26" s="104" t="str">
        <f t="shared" si="3"/>
        <v/>
      </c>
      <c r="S26" s="104"/>
      <c r="T26" s="105" t="str">
        <f t="shared" si="4"/>
        <v/>
      </c>
      <c r="U26" s="105"/>
    </row>
    <row r="27" spans="2:21" x14ac:dyDescent="0.2">
      <c r="B27" s="19">
        <v>19</v>
      </c>
      <c r="C27" s="100" t="str">
        <f t="shared" si="1"/>
        <v/>
      </c>
      <c r="D27" s="100"/>
      <c r="E27" s="19"/>
      <c r="F27" s="8"/>
      <c r="G27" s="19" t="s">
        <v>3</v>
      </c>
      <c r="H27" s="106"/>
      <c r="I27" s="106"/>
      <c r="J27" s="19"/>
      <c r="K27" s="100" t="str">
        <f t="shared" si="0"/>
        <v/>
      </c>
      <c r="L27" s="100"/>
      <c r="M27" s="6" t="str">
        <f t="shared" si="2"/>
        <v/>
      </c>
      <c r="N27" s="19"/>
      <c r="O27" s="8"/>
      <c r="P27" s="106"/>
      <c r="Q27" s="106"/>
      <c r="R27" s="104" t="str">
        <f t="shared" si="3"/>
        <v/>
      </c>
      <c r="S27" s="104"/>
      <c r="T27" s="105" t="str">
        <f t="shared" si="4"/>
        <v/>
      </c>
      <c r="U27" s="105"/>
    </row>
    <row r="28" spans="2:21" x14ac:dyDescent="0.2">
      <c r="B28" s="19">
        <v>20</v>
      </c>
      <c r="C28" s="100" t="str">
        <f t="shared" si="1"/>
        <v/>
      </c>
      <c r="D28" s="100"/>
      <c r="E28" s="19"/>
      <c r="F28" s="8"/>
      <c r="G28" s="19" t="s">
        <v>4</v>
      </c>
      <c r="H28" s="106"/>
      <c r="I28" s="106"/>
      <c r="J28" s="19"/>
      <c r="K28" s="100" t="str">
        <f t="shared" si="0"/>
        <v/>
      </c>
      <c r="L28" s="100"/>
      <c r="M28" s="6" t="str">
        <f t="shared" si="2"/>
        <v/>
      </c>
      <c r="N28" s="19"/>
      <c r="O28" s="8"/>
      <c r="P28" s="106"/>
      <c r="Q28" s="106"/>
      <c r="R28" s="104" t="str">
        <f t="shared" si="3"/>
        <v/>
      </c>
      <c r="S28" s="104"/>
      <c r="T28" s="105" t="str">
        <f t="shared" si="4"/>
        <v/>
      </c>
      <c r="U28" s="105"/>
    </row>
    <row r="29" spans="2:21" x14ac:dyDescent="0.2">
      <c r="B29" s="19">
        <v>21</v>
      </c>
      <c r="C29" s="100" t="str">
        <f t="shared" si="1"/>
        <v/>
      </c>
      <c r="D29" s="100"/>
      <c r="E29" s="19"/>
      <c r="F29" s="8"/>
      <c r="G29" s="19" t="s">
        <v>3</v>
      </c>
      <c r="H29" s="106"/>
      <c r="I29" s="106"/>
      <c r="J29" s="19"/>
      <c r="K29" s="100" t="str">
        <f t="shared" si="0"/>
        <v/>
      </c>
      <c r="L29" s="100"/>
      <c r="M29" s="6" t="str">
        <f t="shared" si="2"/>
        <v/>
      </c>
      <c r="N29" s="19"/>
      <c r="O29" s="8"/>
      <c r="P29" s="106"/>
      <c r="Q29" s="106"/>
      <c r="R29" s="104" t="str">
        <f t="shared" si="3"/>
        <v/>
      </c>
      <c r="S29" s="104"/>
      <c r="T29" s="105" t="str">
        <f t="shared" si="4"/>
        <v/>
      </c>
      <c r="U29" s="105"/>
    </row>
    <row r="30" spans="2:21" x14ac:dyDescent="0.2">
      <c r="B30" s="19">
        <v>22</v>
      </c>
      <c r="C30" s="100" t="str">
        <f t="shared" si="1"/>
        <v/>
      </c>
      <c r="D30" s="100"/>
      <c r="E30" s="19"/>
      <c r="F30" s="8"/>
      <c r="G30" s="19" t="s">
        <v>3</v>
      </c>
      <c r="H30" s="106"/>
      <c r="I30" s="106"/>
      <c r="J30" s="19"/>
      <c r="K30" s="100" t="str">
        <f t="shared" si="0"/>
        <v/>
      </c>
      <c r="L30" s="100"/>
      <c r="M30" s="6" t="str">
        <f t="shared" si="2"/>
        <v/>
      </c>
      <c r="N30" s="19"/>
      <c r="O30" s="8"/>
      <c r="P30" s="106"/>
      <c r="Q30" s="106"/>
      <c r="R30" s="104" t="str">
        <f t="shared" si="3"/>
        <v/>
      </c>
      <c r="S30" s="104"/>
      <c r="T30" s="105" t="str">
        <f t="shared" si="4"/>
        <v/>
      </c>
      <c r="U30" s="105"/>
    </row>
    <row r="31" spans="2:21" x14ac:dyDescent="0.2">
      <c r="B31" s="19">
        <v>23</v>
      </c>
      <c r="C31" s="100" t="str">
        <f t="shared" si="1"/>
        <v/>
      </c>
      <c r="D31" s="100"/>
      <c r="E31" s="19"/>
      <c r="F31" s="8"/>
      <c r="G31" s="19" t="s">
        <v>3</v>
      </c>
      <c r="H31" s="106"/>
      <c r="I31" s="106"/>
      <c r="J31" s="19"/>
      <c r="K31" s="100" t="str">
        <f t="shared" si="0"/>
        <v/>
      </c>
      <c r="L31" s="100"/>
      <c r="M31" s="6" t="str">
        <f t="shared" si="2"/>
        <v/>
      </c>
      <c r="N31" s="19"/>
      <c r="O31" s="8"/>
      <c r="P31" s="106"/>
      <c r="Q31" s="106"/>
      <c r="R31" s="104" t="str">
        <f t="shared" si="3"/>
        <v/>
      </c>
      <c r="S31" s="104"/>
      <c r="T31" s="105" t="str">
        <f t="shared" si="4"/>
        <v/>
      </c>
      <c r="U31" s="105"/>
    </row>
    <row r="32" spans="2:21" x14ac:dyDescent="0.2">
      <c r="B32" s="19">
        <v>24</v>
      </c>
      <c r="C32" s="100" t="str">
        <f t="shared" si="1"/>
        <v/>
      </c>
      <c r="D32" s="100"/>
      <c r="E32" s="19"/>
      <c r="F32" s="8"/>
      <c r="G32" s="19" t="s">
        <v>3</v>
      </c>
      <c r="H32" s="106"/>
      <c r="I32" s="106"/>
      <c r="J32" s="19"/>
      <c r="K32" s="100" t="str">
        <f t="shared" si="0"/>
        <v/>
      </c>
      <c r="L32" s="100"/>
      <c r="M32" s="6" t="str">
        <f t="shared" si="2"/>
        <v/>
      </c>
      <c r="N32" s="19"/>
      <c r="O32" s="8"/>
      <c r="P32" s="106"/>
      <c r="Q32" s="106"/>
      <c r="R32" s="104" t="str">
        <f t="shared" si="3"/>
        <v/>
      </c>
      <c r="S32" s="104"/>
      <c r="T32" s="105" t="str">
        <f t="shared" si="4"/>
        <v/>
      </c>
      <c r="U32" s="105"/>
    </row>
    <row r="33" spans="2:21" x14ac:dyDescent="0.2">
      <c r="B33" s="19">
        <v>25</v>
      </c>
      <c r="C33" s="100" t="str">
        <f t="shared" si="1"/>
        <v/>
      </c>
      <c r="D33" s="100"/>
      <c r="E33" s="19"/>
      <c r="F33" s="8"/>
      <c r="G33" s="19" t="s">
        <v>4</v>
      </c>
      <c r="H33" s="106"/>
      <c r="I33" s="106"/>
      <c r="J33" s="19"/>
      <c r="K33" s="100" t="str">
        <f t="shared" si="0"/>
        <v/>
      </c>
      <c r="L33" s="100"/>
      <c r="M33" s="6" t="str">
        <f t="shared" si="2"/>
        <v/>
      </c>
      <c r="N33" s="19"/>
      <c r="O33" s="8"/>
      <c r="P33" s="106"/>
      <c r="Q33" s="106"/>
      <c r="R33" s="104" t="str">
        <f t="shared" si="3"/>
        <v/>
      </c>
      <c r="S33" s="104"/>
      <c r="T33" s="105" t="str">
        <f t="shared" si="4"/>
        <v/>
      </c>
      <c r="U33" s="105"/>
    </row>
    <row r="34" spans="2:21" x14ac:dyDescent="0.2">
      <c r="B34" s="19">
        <v>26</v>
      </c>
      <c r="C34" s="100" t="str">
        <f t="shared" si="1"/>
        <v/>
      </c>
      <c r="D34" s="100"/>
      <c r="E34" s="19"/>
      <c r="F34" s="8"/>
      <c r="G34" s="19" t="s">
        <v>3</v>
      </c>
      <c r="H34" s="106"/>
      <c r="I34" s="106"/>
      <c r="J34" s="19"/>
      <c r="K34" s="100" t="str">
        <f t="shared" si="0"/>
        <v/>
      </c>
      <c r="L34" s="100"/>
      <c r="M34" s="6" t="str">
        <f t="shared" si="2"/>
        <v/>
      </c>
      <c r="N34" s="19"/>
      <c r="O34" s="8"/>
      <c r="P34" s="106"/>
      <c r="Q34" s="106"/>
      <c r="R34" s="104" t="str">
        <f t="shared" si="3"/>
        <v/>
      </c>
      <c r="S34" s="104"/>
      <c r="T34" s="105" t="str">
        <f t="shared" si="4"/>
        <v/>
      </c>
      <c r="U34" s="105"/>
    </row>
    <row r="35" spans="2:21" x14ac:dyDescent="0.2">
      <c r="B35" s="19">
        <v>27</v>
      </c>
      <c r="C35" s="100" t="str">
        <f t="shared" si="1"/>
        <v/>
      </c>
      <c r="D35" s="100"/>
      <c r="E35" s="19"/>
      <c r="F35" s="8"/>
      <c r="G35" s="19" t="s">
        <v>3</v>
      </c>
      <c r="H35" s="106"/>
      <c r="I35" s="106"/>
      <c r="J35" s="19"/>
      <c r="K35" s="100" t="str">
        <f t="shared" si="0"/>
        <v/>
      </c>
      <c r="L35" s="100"/>
      <c r="M35" s="6" t="str">
        <f t="shared" si="2"/>
        <v/>
      </c>
      <c r="N35" s="19"/>
      <c r="O35" s="8"/>
      <c r="P35" s="106"/>
      <c r="Q35" s="106"/>
      <c r="R35" s="104" t="str">
        <f t="shared" si="3"/>
        <v/>
      </c>
      <c r="S35" s="104"/>
      <c r="T35" s="105" t="str">
        <f t="shared" si="4"/>
        <v/>
      </c>
      <c r="U35" s="105"/>
    </row>
    <row r="36" spans="2:21" x14ac:dyDescent="0.2">
      <c r="B36" s="19">
        <v>28</v>
      </c>
      <c r="C36" s="100" t="str">
        <f t="shared" si="1"/>
        <v/>
      </c>
      <c r="D36" s="100"/>
      <c r="E36" s="19"/>
      <c r="F36" s="8"/>
      <c r="G36" s="19" t="s">
        <v>3</v>
      </c>
      <c r="H36" s="106"/>
      <c r="I36" s="106"/>
      <c r="J36" s="19"/>
      <c r="K36" s="100" t="str">
        <f t="shared" si="0"/>
        <v/>
      </c>
      <c r="L36" s="100"/>
      <c r="M36" s="6" t="str">
        <f t="shared" si="2"/>
        <v/>
      </c>
      <c r="N36" s="19"/>
      <c r="O36" s="8"/>
      <c r="P36" s="106"/>
      <c r="Q36" s="106"/>
      <c r="R36" s="104" t="str">
        <f t="shared" si="3"/>
        <v/>
      </c>
      <c r="S36" s="104"/>
      <c r="T36" s="105" t="str">
        <f t="shared" si="4"/>
        <v/>
      </c>
      <c r="U36" s="105"/>
    </row>
    <row r="37" spans="2:21" x14ac:dyDescent="0.2">
      <c r="B37" s="19">
        <v>29</v>
      </c>
      <c r="C37" s="100" t="str">
        <f t="shared" si="1"/>
        <v/>
      </c>
      <c r="D37" s="100"/>
      <c r="E37" s="19"/>
      <c r="F37" s="8"/>
      <c r="G37" s="19" t="s">
        <v>3</v>
      </c>
      <c r="H37" s="106"/>
      <c r="I37" s="106"/>
      <c r="J37" s="19"/>
      <c r="K37" s="100" t="str">
        <f t="shared" si="0"/>
        <v/>
      </c>
      <c r="L37" s="100"/>
      <c r="M37" s="6" t="str">
        <f t="shared" si="2"/>
        <v/>
      </c>
      <c r="N37" s="19"/>
      <c r="O37" s="8"/>
      <c r="P37" s="106"/>
      <c r="Q37" s="106"/>
      <c r="R37" s="104" t="str">
        <f t="shared" si="3"/>
        <v/>
      </c>
      <c r="S37" s="104"/>
      <c r="T37" s="105" t="str">
        <f t="shared" si="4"/>
        <v/>
      </c>
      <c r="U37" s="105"/>
    </row>
    <row r="38" spans="2:21" x14ac:dyDescent="0.2">
      <c r="B38" s="19">
        <v>30</v>
      </c>
      <c r="C38" s="100" t="str">
        <f t="shared" si="1"/>
        <v/>
      </c>
      <c r="D38" s="100"/>
      <c r="E38" s="19"/>
      <c r="F38" s="8"/>
      <c r="G38" s="19" t="s">
        <v>4</v>
      </c>
      <c r="H38" s="106"/>
      <c r="I38" s="106"/>
      <c r="J38" s="19"/>
      <c r="K38" s="100" t="str">
        <f t="shared" si="0"/>
        <v/>
      </c>
      <c r="L38" s="100"/>
      <c r="M38" s="6" t="str">
        <f t="shared" si="2"/>
        <v/>
      </c>
      <c r="N38" s="19"/>
      <c r="O38" s="8"/>
      <c r="P38" s="106"/>
      <c r="Q38" s="106"/>
      <c r="R38" s="104" t="str">
        <f t="shared" si="3"/>
        <v/>
      </c>
      <c r="S38" s="104"/>
      <c r="T38" s="105" t="str">
        <f t="shared" si="4"/>
        <v/>
      </c>
      <c r="U38" s="105"/>
    </row>
    <row r="39" spans="2:21" x14ac:dyDescent="0.2">
      <c r="B39" s="19">
        <v>31</v>
      </c>
      <c r="C39" s="100" t="str">
        <f t="shared" si="1"/>
        <v/>
      </c>
      <c r="D39" s="100"/>
      <c r="E39" s="19"/>
      <c r="F39" s="8"/>
      <c r="G39" s="19" t="s">
        <v>4</v>
      </c>
      <c r="H39" s="106"/>
      <c r="I39" s="106"/>
      <c r="J39" s="19"/>
      <c r="K39" s="100" t="str">
        <f t="shared" si="0"/>
        <v/>
      </c>
      <c r="L39" s="100"/>
      <c r="M39" s="6" t="str">
        <f t="shared" si="2"/>
        <v/>
      </c>
      <c r="N39" s="19"/>
      <c r="O39" s="8"/>
      <c r="P39" s="106"/>
      <c r="Q39" s="106"/>
      <c r="R39" s="104" t="str">
        <f t="shared" si="3"/>
        <v/>
      </c>
      <c r="S39" s="104"/>
      <c r="T39" s="105" t="str">
        <f t="shared" si="4"/>
        <v/>
      </c>
      <c r="U39" s="105"/>
    </row>
    <row r="40" spans="2:21" x14ac:dyDescent="0.2">
      <c r="B40" s="19">
        <v>32</v>
      </c>
      <c r="C40" s="100" t="str">
        <f t="shared" si="1"/>
        <v/>
      </c>
      <c r="D40" s="100"/>
      <c r="E40" s="19"/>
      <c r="F40" s="8"/>
      <c r="G40" s="19" t="s">
        <v>4</v>
      </c>
      <c r="H40" s="106"/>
      <c r="I40" s="106"/>
      <c r="J40" s="19"/>
      <c r="K40" s="100" t="str">
        <f t="shared" si="0"/>
        <v/>
      </c>
      <c r="L40" s="100"/>
      <c r="M40" s="6" t="str">
        <f t="shared" si="2"/>
        <v/>
      </c>
      <c r="N40" s="19"/>
      <c r="O40" s="8"/>
      <c r="P40" s="106"/>
      <c r="Q40" s="106"/>
      <c r="R40" s="104" t="str">
        <f t="shared" si="3"/>
        <v/>
      </c>
      <c r="S40" s="104"/>
      <c r="T40" s="105" t="str">
        <f t="shared" si="4"/>
        <v/>
      </c>
      <c r="U40" s="105"/>
    </row>
    <row r="41" spans="2:21" x14ac:dyDescent="0.2">
      <c r="B41" s="19">
        <v>33</v>
      </c>
      <c r="C41" s="100" t="str">
        <f t="shared" si="1"/>
        <v/>
      </c>
      <c r="D41" s="100"/>
      <c r="E41" s="19"/>
      <c r="F41" s="8"/>
      <c r="G41" s="19" t="s">
        <v>3</v>
      </c>
      <c r="H41" s="106"/>
      <c r="I41" s="106"/>
      <c r="J41" s="19"/>
      <c r="K41" s="100" t="str">
        <f t="shared" si="0"/>
        <v/>
      </c>
      <c r="L41" s="100"/>
      <c r="M41" s="6" t="str">
        <f t="shared" si="2"/>
        <v/>
      </c>
      <c r="N41" s="19"/>
      <c r="O41" s="8"/>
      <c r="P41" s="106"/>
      <c r="Q41" s="106"/>
      <c r="R41" s="104" t="str">
        <f t="shared" si="3"/>
        <v/>
      </c>
      <c r="S41" s="104"/>
      <c r="T41" s="105" t="str">
        <f t="shared" si="4"/>
        <v/>
      </c>
      <c r="U41" s="105"/>
    </row>
    <row r="42" spans="2:21" x14ac:dyDescent="0.2">
      <c r="B42" s="19">
        <v>34</v>
      </c>
      <c r="C42" s="100" t="str">
        <f t="shared" si="1"/>
        <v/>
      </c>
      <c r="D42" s="100"/>
      <c r="E42" s="19"/>
      <c r="F42" s="8"/>
      <c r="G42" s="19" t="s">
        <v>4</v>
      </c>
      <c r="H42" s="106"/>
      <c r="I42" s="106"/>
      <c r="J42" s="19"/>
      <c r="K42" s="100" t="str">
        <f t="shared" si="0"/>
        <v/>
      </c>
      <c r="L42" s="100"/>
      <c r="M42" s="6" t="str">
        <f t="shared" si="2"/>
        <v/>
      </c>
      <c r="N42" s="19"/>
      <c r="O42" s="8"/>
      <c r="P42" s="106"/>
      <c r="Q42" s="106"/>
      <c r="R42" s="104" t="str">
        <f t="shared" si="3"/>
        <v/>
      </c>
      <c r="S42" s="104"/>
      <c r="T42" s="105" t="str">
        <f t="shared" si="4"/>
        <v/>
      </c>
      <c r="U42" s="105"/>
    </row>
    <row r="43" spans="2:21" x14ac:dyDescent="0.2">
      <c r="B43" s="19">
        <v>35</v>
      </c>
      <c r="C43" s="100" t="str">
        <f t="shared" si="1"/>
        <v/>
      </c>
      <c r="D43" s="100"/>
      <c r="E43" s="19"/>
      <c r="F43" s="8"/>
      <c r="G43" s="19" t="s">
        <v>3</v>
      </c>
      <c r="H43" s="106"/>
      <c r="I43" s="106"/>
      <c r="J43" s="19"/>
      <c r="K43" s="100" t="str">
        <f t="shared" si="0"/>
        <v/>
      </c>
      <c r="L43" s="100"/>
      <c r="M43" s="6" t="str">
        <f t="shared" si="2"/>
        <v/>
      </c>
      <c r="N43" s="19"/>
      <c r="O43" s="8"/>
      <c r="P43" s="106"/>
      <c r="Q43" s="106"/>
      <c r="R43" s="104" t="str">
        <f t="shared" si="3"/>
        <v/>
      </c>
      <c r="S43" s="104"/>
      <c r="T43" s="105" t="str">
        <f t="shared" si="4"/>
        <v/>
      </c>
      <c r="U43" s="105"/>
    </row>
    <row r="44" spans="2:21" x14ac:dyDescent="0.2">
      <c r="B44" s="19">
        <v>36</v>
      </c>
      <c r="C44" s="100" t="str">
        <f t="shared" si="1"/>
        <v/>
      </c>
      <c r="D44" s="100"/>
      <c r="E44" s="19"/>
      <c r="F44" s="8"/>
      <c r="G44" s="19" t="s">
        <v>4</v>
      </c>
      <c r="H44" s="106"/>
      <c r="I44" s="106"/>
      <c r="J44" s="19"/>
      <c r="K44" s="100" t="str">
        <f t="shared" si="0"/>
        <v/>
      </c>
      <c r="L44" s="100"/>
      <c r="M44" s="6" t="str">
        <f t="shared" si="2"/>
        <v/>
      </c>
      <c r="N44" s="19"/>
      <c r="O44" s="8"/>
      <c r="P44" s="106"/>
      <c r="Q44" s="106"/>
      <c r="R44" s="104" t="str">
        <f t="shared" si="3"/>
        <v/>
      </c>
      <c r="S44" s="104"/>
      <c r="T44" s="105" t="str">
        <f t="shared" si="4"/>
        <v/>
      </c>
      <c r="U44" s="105"/>
    </row>
    <row r="45" spans="2:21" x14ac:dyDescent="0.2">
      <c r="B45" s="19">
        <v>37</v>
      </c>
      <c r="C45" s="100" t="str">
        <f t="shared" si="1"/>
        <v/>
      </c>
      <c r="D45" s="100"/>
      <c r="E45" s="19"/>
      <c r="F45" s="8"/>
      <c r="G45" s="19" t="s">
        <v>3</v>
      </c>
      <c r="H45" s="106"/>
      <c r="I45" s="106"/>
      <c r="J45" s="19"/>
      <c r="K45" s="100" t="str">
        <f t="shared" si="0"/>
        <v/>
      </c>
      <c r="L45" s="100"/>
      <c r="M45" s="6" t="str">
        <f t="shared" si="2"/>
        <v/>
      </c>
      <c r="N45" s="19"/>
      <c r="O45" s="8"/>
      <c r="P45" s="106"/>
      <c r="Q45" s="106"/>
      <c r="R45" s="104" t="str">
        <f t="shared" si="3"/>
        <v/>
      </c>
      <c r="S45" s="104"/>
      <c r="T45" s="105" t="str">
        <f t="shared" si="4"/>
        <v/>
      </c>
      <c r="U45" s="105"/>
    </row>
    <row r="46" spans="2:21" x14ac:dyDescent="0.2">
      <c r="B46" s="19">
        <v>38</v>
      </c>
      <c r="C46" s="100" t="str">
        <f t="shared" si="1"/>
        <v/>
      </c>
      <c r="D46" s="100"/>
      <c r="E46" s="19"/>
      <c r="F46" s="8"/>
      <c r="G46" s="19" t="s">
        <v>4</v>
      </c>
      <c r="H46" s="106"/>
      <c r="I46" s="106"/>
      <c r="J46" s="19"/>
      <c r="K46" s="100" t="str">
        <f t="shared" si="0"/>
        <v/>
      </c>
      <c r="L46" s="100"/>
      <c r="M46" s="6" t="str">
        <f t="shared" si="2"/>
        <v/>
      </c>
      <c r="N46" s="19"/>
      <c r="O46" s="8"/>
      <c r="P46" s="106"/>
      <c r="Q46" s="106"/>
      <c r="R46" s="104" t="str">
        <f t="shared" si="3"/>
        <v/>
      </c>
      <c r="S46" s="104"/>
      <c r="T46" s="105" t="str">
        <f t="shared" si="4"/>
        <v/>
      </c>
      <c r="U46" s="105"/>
    </row>
    <row r="47" spans="2:21" x14ac:dyDescent="0.2">
      <c r="B47" s="19">
        <v>39</v>
      </c>
      <c r="C47" s="100" t="str">
        <f t="shared" si="1"/>
        <v/>
      </c>
      <c r="D47" s="100"/>
      <c r="E47" s="19"/>
      <c r="F47" s="8"/>
      <c r="G47" s="19" t="s">
        <v>4</v>
      </c>
      <c r="H47" s="106"/>
      <c r="I47" s="106"/>
      <c r="J47" s="19"/>
      <c r="K47" s="100" t="str">
        <f t="shared" si="0"/>
        <v/>
      </c>
      <c r="L47" s="100"/>
      <c r="M47" s="6" t="str">
        <f t="shared" si="2"/>
        <v/>
      </c>
      <c r="N47" s="19"/>
      <c r="O47" s="8"/>
      <c r="P47" s="106"/>
      <c r="Q47" s="106"/>
      <c r="R47" s="104" t="str">
        <f t="shared" si="3"/>
        <v/>
      </c>
      <c r="S47" s="104"/>
      <c r="T47" s="105" t="str">
        <f t="shared" si="4"/>
        <v/>
      </c>
      <c r="U47" s="105"/>
    </row>
    <row r="48" spans="2:21" x14ac:dyDescent="0.2">
      <c r="B48" s="19">
        <v>40</v>
      </c>
      <c r="C48" s="100" t="str">
        <f t="shared" si="1"/>
        <v/>
      </c>
      <c r="D48" s="100"/>
      <c r="E48" s="19"/>
      <c r="F48" s="8"/>
      <c r="G48" s="19" t="s">
        <v>37</v>
      </c>
      <c r="H48" s="106"/>
      <c r="I48" s="106"/>
      <c r="J48" s="19"/>
      <c r="K48" s="100" t="str">
        <f t="shared" si="0"/>
        <v/>
      </c>
      <c r="L48" s="100"/>
      <c r="M48" s="6" t="str">
        <f t="shared" si="2"/>
        <v/>
      </c>
      <c r="N48" s="19"/>
      <c r="O48" s="8"/>
      <c r="P48" s="106"/>
      <c r="Q48" s="106"/>
      <c r="R48" s="104" t="str">
        <f t="shared" si="3"/>
        <v/>
      </c>
      <c r="S48" s="104"/>
      <c r="T48" s="105" t="str">
        <f t="shared" si="4"/>
        <v/>
      </c>
      <c r="U48" s="105"/>
    </row>
    <row r="49" spans="2:21" x14ac:dyDescent="0.2">
      <c r="B49" s="19">
        <v>41</v>
      </c>
      <c r="C49" s="100" t="str">
        <f t="shared" si="1"/>
        <v/>
      </c>
      <c r="D49" s="100"/>
      <c r="E49" s="19"/>
      <c r="F49" s="8"/>
      <c r="G49" s="19" t="s">
        <v>4</v>
      </c>
      <c r="H49" s="106"/>
      <c r="I49" s="106"/>
      <c r="J49" s="19"/>
      <c r="K49" s="100" t="str">
        <f t="shared" si="0"/>
        <v/>
      </c>
      <c r="L49" s="100"/>
      <c r="M49" s="6" t="str">
        <f t="shared" si="2"/>
        <v/>
      </c>
      <c r="N49" s="19"/>
      <c r="O49" s="8"/>
      <c r="P49" s="106"/>
      <c r="Q49" s="106"/>
      <c r="R49" s="104" t="str">
        <f t="shared" si="3"/>
        <v/>
      </c>
      <c r="S49" s="104"/>
      <c r="T49" s="105" t="str">
        <f t="shared" si="4"/>
        <v/>
      </c>
      <c r="U49" s="105"/>
    </row>
    <row r="50" spans="2:21" x14ac:dyDescent="0.2">
      <c r="B50" s="19">
        <v>42</v>
      </c>
      <c r="C50" s="100" t="str">
        <f t="shared" si="1"/>
        <v/>
      </c>
      <c r="D50" s="100"/>
      <c r="E50" s="19"/>
      <c r="F50" s="8"/>
      <c r="G50" s="19" t="s">
        <v>4</v>
      </c>
      <c r="H50" s="106"/>
      <c r="I50" s="106"/>
      <c r="J50" s="19"/>
      <c r="K50" s="100" t="str">
        <f t="shared" si="0"/>
        <v/>
      </c>
      <c r="L50" s="100"/>
      <c r="M50" s="6" t="str">
        <f t="shared" si="2"/>
        <v/>
      </c>
      <c r="N50" s="19"/>
      <c r="O50" s="8"/>
      <c r="P50" s="106"/>
      <c r="Q50" s="106"/>
      <c r="R50" s="104" t="str">
        <f t="shared" si="3"/>
        <v/>
      </c>
      <c r="S50" s="104"/>
      <c r="T50" s="105" t="str">
        <f t="shared" si="4"/>
        <v/>
      </c>
      <c r="U50" s="105"/>
    </row>
    <row r="51" spans="2:21" x14ac:dyDescent="0.2">
      <c r="B51" s="19">
        <v>43</v>
      </c>
      <c r="C51" s="100" t="str">
        <f t="shared" si="1"/>
        <v/>
      </c>
      <c r="D51" s="100"/>
      <c r="E51" s="19"/>
      <c r="F51" s="8"/>
      <c r="G51" s="19" t="s">
        <v>3</v>
      </c>
      <c r="H51" s="106"/>
      <c r="I51" s="106"/>
      <c r="J51" s="19"/>
      <c r="K51" s="100" t="str">
        <f t="shared" si="0"/>
        <v/>
      </c>
      <c r="L51" s="100"/>
      <c r="M51" s="6" t="str">
        <f t="shared" si="2"/>
        <v/>
      </c>
      <c r="N51" s="19"/>
      <c r="O51" s="8"/>
      <c r="P51" s="106"/>
      <c r="Q51" s="106"/>
      <c r="R51" s="104" t="str">
        <f t="shared" si="3"/>
        <v/>
      </c>
      <c r="S51" s="104"/>
      <c r="T51" s="105" t="str">
        <f t="shared" si="4"/>
        <v/>
      </c>
      <c r="U51" s="105"/>
    </row>
    <row r="52" spans="2:21" x14ac:dyDescent="0.2">
      <c r="B52" s="19">
        <v>44</v>
      </c>
      <c r="C52" s="100" t="str">
        <f t="shared" si="1"/>
        <v/>
      </c>
      <c r="D52" s="100"/>
      <c r="E52" s="19"/>
      <c r="F52" s="8"/>
      <c r="G52" s="19" t="s">
        <v>3</v>
      </c>
      <c r="H52" s="106"/>
      <c r="I52" s="106"/>
      <c r="J52" s="19"/>
      <c r="K52" s="100" t="str">
        <f t="shared" si="0"/>
        <v/>
      </c>
      <c r="L52" s="100"/>
      <c r="M52" s="6" t="str">
        <f t="shared" si="2"/>
        <v/>
      </c>
      <c r="N52" s="19"/>
      <c r="O52" s="8"/>
      <c r="P52" s="106"/>
      <c r="Q52" s="106"/>
      <c r="R52" s="104" t="str">
        <f t="shared" si="3"/>
        <v/>
      </c>
      <c r="S52" s="104"/>
      <c r="T52" s="105" t="str">
        <f t="shared" si="4"/>
        <v/>
      </c>
      <c r="U52" s="105"/>
    </row>
    <row r="53" spans="2:21" x14ac:dyDescent="0.2">
      <c r="B53" s="19">
        <v>45</v>
      </c>
      <c r="C53" s="100" t="str">
        <f t="shared" si="1"/>
        <v/>
      </c>
      <c r="D53" s="100"/>
      <c r="E53" s="19"/>
      <c r="F53" s="8"/>
      <c r="G53" s="19" t="s">
        <v>4</v>
      </c>
      <c r="H53" s="106"/>
      <c r="I53" s="106"/>
      <c r="J53" s="19"/>
      <c r="K53" s="100" t="str">
        <f t="shared" si="0"/>
        <v/>
      </c>
      <c r="L53" s="100"/>
      <c r="M53" s="6" t="str">
        <f t="shared" si="2"/>
        <v/>
      </c>
      <c r="N53" s="19"/>
      <c r="O53" s="8"/>
      <c r="P53" s="106"/>
      <c r="Q53" s="106"/>
      <c r="R53" s="104" t="str">
        <f t="shared" si="3"/>
        <v/>
      </c>
      <c r="S53" s="104"/>
      <c r="T53" s="105" t="str">
        <f t="shared" si="4"/>
        <v/>
      </c>
      <c r="U53" s="105"/>
    </row>
    <row r="54" spans="2:21" x14ac:dyDescent="0.2">
      <c r="B54" s="19">
        <v>46</v>
      </c>
      <c r="C54" s="100" t="str">
        <f t="shared" si="1"/>
        <v/>
      </c>
      <c r="D54" s="100"/>
      <c r="E54" s="19"/>
      <c r="F54" s="8"/>
      <c r="G54" s="19" t="s">
        <v>4</v>
      </c>
      <c r="H54" s="106"/>
      <c r="I54" s="106"/>
      <c r="J54" s="19"/>
      <c r="K54" s="100" t="str">
        <f t="shared" si="0"/>
        <v/>
      </c>
      <c r="L54" s="100"/>
      <c r="M54" s="6" t="str">
        <f t="shared" si="2"/>
        <v/>
      </c>
      <c r="N54" s="19"/>
      <c r="O54" s="8"/>
      <c r="P54" s="106"/>
      <c r="Q54" s="106"/>
      <c r="R54" s="104" t="str">
        <f t="shared" si="3"/>
        <v/>
      </c>
      <c r="S54" s="104"/>
      <c r="T54" s="105" t="str">
        <f t="shared" si="4"/>
        <v/>
      </c>
      <c r="U54" s="105"/>
    </row>
    <row r="55" spans="2:21" x14ac:dyDescent="0.2">
      <c r="B55" s="19">
        <v>47</v>
      </c>
      <c r="C55" s="100" t="str">
        <f t="shared" si="1"/>
        <v/>
      </c>
      <c r="D55" s="100"/>
      <c r="E55" s="19"/>
      <c r="F55" s="8"/>
      <c r="G55" s="19" t="s">
        <v>3</v>
      </c>
      <c r="H55" s="106"/>
      <c r="I55" s="106"/>
      <c r="J55" s="19"/>
      <c r="K55" s="100" t="str">
        <f t="shared" si="0"/>
        <v/>
      </c>
      <c r="L55" s="100"/>
      <c r="M55" s="6" t="str">
        <f t="shared" si="2"/>
        <v/>
      </c>
      <c r="N55" s="19"/>
      <c r="O55" s="8"/>
      <c r="P55" s="106"/>
      <c r="Q55" s="106"/>
      <c r="R55" s="104" t="str">
        <f t="shared" si="3"/>
        <v/>
      </c>
      <c r="S55" s="104"/>
      <c r="T55" s="105" t="str">
        <f t="shared" si="4"/>
        <v/>
      </c>
      <c r="U55" s="105"/>
    </row>
    <row r="56" spans="2:21" x14ac:dyDescent="0.2">
      <c r="B56" s="19">
        <v>48</v>
      </c>
      <c r="C56" s="100" t="str">
        <f t="shared" si="1"/>
        <v/>
      </c>
      <c r="D56" s="100"/>
      <c r="E56" s="19"/>
      <c r="F56" s="8"/>
      <c r="G56" s="19" t="s">
        <v>3</v>
      </c>
      <c r="H56" s="106"/>
      <c r="I56" s="106"/>
      <c r="J56" s="19"/>
      <c r="K56" s="100" t="str">
        <f t="shared" si="0"/>
        <v/>
      </c>
      <c r="L56" s="100"/>
      <c r="M56" s="6" t="str">
        <f t="shared" si="2"/>
        <v/>
      </c>
      <c r="N56" s="19"/>
      <c r="O56" s="8"/>
      <c r="P56" s="106"/>
      <c r="Q56" s="106"/>
      <c r="R56" s="104" t="str">
        <f t="shared" si="3"/>
        <v/>
      </c>
      <c r="S56" s="104"/>
      <c r="T56" s="105" t="str">
        <f t="shared" si="4"/>
        <v/>
      </c>
      <c r="U56" s="105"/>
    </row>
    <row r="57" spans="2:21" x14ac:dyDescent="0.2">
      <c r="B57" s="19">
        <v>49</v>
      </c>
      <c r="C57" s="100" t="str">
        <f t="shared" si="1"/>
        <v/>
      </c>
      <c r="D57" s="100"/>
      <c r="E57" s="19"/>
      <c r="F57" s="8"/>
      <c r="G57" s="19" t="s">
        <v>3</v>
      </c>
      <c r="H57" s="106"/>
      <c r="I57" s="106"/>
      <c r="J57" s="19"/>
      <c r="K57" s="100" t="str">
        <f t="shared" si="0"/>
        <v/>
      </c>
      <c r="L57" s="100"/>
      <c r="M57" s="6" t="str">
        <f t="shared" si="2"/>
        <v/>
      </c>
      <c r="N57" s="19"/>
      <c r="O57" s="8"/>
      <c r="P57" s="106"/>
      <c r="Q57" s="106"/>
      <c r="R57" s="104" t="str">
        <f t="shared" si="3"/>
        <v/>
      </c>
      <c r="S57" s="104"/>
      <c r="T57" s="105" t="str">
        <f t="shared" si="4"/>
        <v/>
      </c>
      <c r="U57" s="105"/>
    </row>
    <row r="58" spans="2:21" x14ac:dyDescent="0.2">
      <c r="B58" s="19">
        <v>50</v>
      </c>
      <c r="C58" s="100" t="str">
        <f t="shared" si="1"/>
        <v/>
      </c>
      <c r="D58" s="100"/>
      <c r="E58" s="19"/>
      <c r="F58" s="8"/>
      <c r="G58" s="19" t="s">
        <v>3</v>
      </c>
      <c r="H58" s="106"/>
      <c r="I58" s="106"/>
      <c r="J58" s="19"/>
      <c r="K58" s="100" t="str">
        <f t="shared" si="0"/>
        <v/>
      </c>
      <c r="L58" s="100"/>
      <c r="M58" s="6" t="str">
        <f t="shared" si="2"/>
        <v/>
      </c>
      <c r="N58" s="19"/>
      <c r="O58" s="8"/>
      <c r="P58" s="106"/>
      <c r="Q58" s="106"/>
      <c r="R58" s="104" t="str">
        <f t="shared" si="3"/>
        <v/>
      </c>
      <c r="S58" s="104"/>
      <c r="T58" s="105" t="str">
        <f t="shared" si="4"/>
        <v/>
      </c>
      <c r="U58" s="105"/>
    </row>
    <row r="59" spans="2:21" x14ac:dyDescent="0.2">
      <c r="B59" s="19">
        <v>51</v>
      </c>
      <c r="C59" s="100" t="str">
        <f t="shared" si="1"/>
        <v/>
      </c>
      <c r="D59" s="100"/>
      <c r="E59" s="19"/>
      <c r="F59" s="8"/>
      <c r="G59" s="19" t="s">
        <v>3</v>
      </c>
      <c r="H59" s="106"/>
      <c r="I59" s="106"/>
      <c r="J59" s="19"/>
      <c r="K59" s="100" t="str">
        <f t="shared" si="0"/>
        <v/>
      </c>
      <c r="L59" s="100"/>
      <c r="M59" s="6" t="str">
        <f t="shared" si="2"/>
        <v/>
      </c>
      <c r="N59" s="19"/>
      <c r="O59" s="8"/>
      <c r="P59" s="106"/>
      <c r="Q59" s="106"/>
      <c r="R59" s="104" t="str">
        <f t="shared" si="3"/>
        <v/>
      </c>
      <c r="S59" s="104"/>
      <c r="T59" s="105" t="str">
        <f t="shared" si="4"/>
        <v/>
      </c>
      <c r="U59" s="105"/>
    </row>
    <row r="60" spans="2:21" x14ac:dyDescent="0.2">
      <c r="B60" s="19">
        <v>52</v>
      </c>
      <c r="C60" s="100" t="str">
        <f t="shared" si="1"/>
        <v/>
      </c>
      <c r="D60" s="100"/>
      <c r="E60" s="19"/>
      <c r="F60" s="8"/>
      <c r="G60" s="19" t="s">
        <v>3</v>
      </c>
      <c r="H60" s="106"/>
      <c r="I60" s="106"/>
      <c r="J60" s="19"/>
      <c r="K60" s="100" t="str">
        <f t="shared" si="0"/>
        <v/>
      </c>
      <c r="L60" s="100"/>
      <c r="M60" s="6" t="str">
        <f t="shared" si="2"/>
        <v/>
      </c>
      <c r="N60" s="19"/>
      <c r="O60" s="8"/>
      <c r="P60" s="106"/>
      <c r="Q60" s="106"/>
      <c r="R60" s="104" t="str">
        <f t="shared" si="3"/>
        <v/>
      </c>
      <c r="S60" s="104"/>
      <c r="T60" s="105" t="str">
        <f t="shared" si="4"/>
        <v/>
      </c>
      <c r="U60" s="105"/>
    </row>
    <row r="61" spans="2:21" x14ac:dyDescent="0.2">
      <c r="B61" s="19">
        <v>53</v>
      </c>
      <c r="C61" s="100" t="str">
        <f t="shared" si="1"/>
        <v/>
      </c>
      <c r="D61" s="100"/>
      <c r="E61" s="19"/>
      <c r="F61" s="8"/>
      <c r="G61" s="19" t="s">
        <v>3</v>
      </c>
      <c r="H61" s="106"/>
      <c r="I61" s="106"/>
      <c r="J61" s="19"/>
      <c r="K61" s="100" t="str">
        <f t="shared" si="0"/>
        <v/>
      </c>
      <c r="L61" s="100"/>
      <c r="M61" s="6" t="str">
        <f t="shared" si="2"/>
        <v/>
      </c>
      <c r="N61" s="19"/>
      <c r="O61" s="8"/>
      <c r="P61" s="106"/>
      <c r="Q61" s="106"/>
      <c r="R61" s="104" t="str">
        <f t="shared" si="3"/>
        <v/>
      </c>
      <c r="S61" s="104"/>
      <c r="T61" s="105" t="str">
        <f t="shared" si="4"/>
        <v/>
      </c>
      <c r="U61" s="105"/>
    </row>
    <row r="62" spans="2:21" x14ac:dyDescent="0.2">
      <c r="B62" s="19">
        <v>54</v>
      </c>
      <c r="C62" s="100" t="str">
        <f t="shared" si="1"/>
        <v/>
      </c>
      <c r="D62" s="100"/>
      <c r="E62" s="19"/>
      <c r="F62" s="8"/>
      <c r="G62" s="19" t="s">
        <v>3</v>
      </c>
      <c r="H62" s="106"/>
      <c r="I62" s="106"/>
      <c r="J62" s="19"/>
      <c r="K62" s="100" t="str">
        <f t="shared" si="0"/>
        <v/>
      </c>
      <c r="L62" s="100"/>
      <c r="M62" s="6" t="str">
        <f t="shared" si="2"/>
        <v/>
      </c>
      <c r="N62" s="19"/>
      <c r="O62" s="8"/>
      <c r="P62" s="106"/>
      <c r="Q62" s="106"/>
      <c r="R62" s="104" t="str">
        <f t="shared" si="3"/>
        <v/>
      </c>
      <c r="S62" s="104"/>
      <c r="T62" s="105" t="str">
        <f t="shared" si="4"/>
        <v/>
      </c>
      <c r="U62" s="105"/>
    </row>
    <row r="63" spans="2:21" x14ac:dyDescent="0.2">
      <c r="B63" s="19">
        <v>55</v>
      </c>
      <c r="C63" s="100" t="str">
        <f t="shared" si="1"/>
        <v/>
      </c>
      <c r="D63" s="100"/>
      <c r="E63" s="19"/>
      <c r="F63" s="8"/>
      <c r="G63" s="19" t="s">
        <v>4</v>
      </c>
      <c r="H63" s="106"/>
      <c r="I63" s="106"/>
      <c r="J63" s="19"/>
      <c r="K63" s="100" t="str">
        <f t="shared" si="0"/>
        <v/>
      </c>
      <c r="L63" s="100"/>
      <c r="M63" s="6" t="str">
        <f t="shared" si="2"/>
        <v/>
      </c>
      <c r="N63" s="19"/>
      <c r="O63" s="8"/>
      <c r="P63" s="106"/>
      <c r="Q63" s="106"/>
      <c r="R63" s="104" t="str">
        <f t="shared" si="3"/>
        <v/>
      </c>
      <c r="S63" s="104"/>
      <c r="T63" s="105" t="str">
        <f t="shared" si="4"/>
        <v/>
      </c>
      <c r="U63" s="105"/>
    </row>
    <row r="64" spans="2:21" x14ac:dyDescent="0.2">
      <c r="B64" s="19">
        <v>56</v>
      </c>
      <c r="C64" s="100" t="str">
        <f t="shared" si="1"/>
        <v/>
      </c>
      <c r="D64" s="100"/>
      <c r="E64" s="19"/>
      <c r="F64" s="8"/>
      <c r="G64" s="19" t="s">
        <v>3</v>
      </c>
      <c r="H64" s="106"/>
      <c r="I64" s="106"/>
      <c r="J64" s="19"/>
      <c r="K64" s="100" t="str">
        <f t="shared" si="0"/>
        <v/>
      </c>
      <c r="L64" s="100"/>
      <c r="M64" s="6" t="str">
        <f t="shared" si="2"/>
        <v/>
      </c>
      <c r="N64" s="19"/>
      <c r="O64" s="8"/>
      <c r="P64" s="106"/>
      <c r="Q64" s="106"/>
      <c r="R64" s="104" t="str">
        <f t="shared" si="3"/>
        <v/>
      </c>
      <c r="S64" s="104"/>
      <c r="T64" s="105" t="str">
        <f t="shared" si="4"/>
        <v/>
      </c>
      <c r="U64" s="105"/>
    </row>
    <row r="65" spans="2:21" x14ac:dyDescent="0.2">
      <c r="B65" s="19">
        <v>57</v>
      </c>
      <c r="C65" s="100" t="str">
        <f t="shared" si="1"/>
        <v/>
      </c>
      <c r="D65" s="100"/>
      <c r="E65" s="19"/>
      <c r="F65" s="8"/>
      <c r="G65" s="19" t="s">
        <v>3</v>
      </c>
      <c r="H65" s="106"/>
      <c r="I65" s="106"/>
      <c r="J65" s="19"/>
      <c r="K65" s="100" t="str">
        <f t="shared" si="0"/>
        <v/>
      </c>
      <c r="L65" s="100"/>
      <c r="M65" s="6" t="str">
        <f t="shared" si="2"/>
        <v/>
      </c>
      <c r="N65" s="19"/>
      <c r="O65" s="8"/>
      <c r="P65" s="106"/>
      <c r="Q65" s="106"/>
      <c r="R65" s="104" t="str">
        <f t="shared" si="3"/>
        <v/>
      </c>
      <c r="S65" s="104"/>
      <c r="T65" s="105" t="str">
        <f t="shared" si="4"/>
        <v/>
      </c>
      <c r="U65" s="105"/>
    </row>
    <row r="66" spans="2:21" x14ac:dyDescent="0.2">
      <c r="B66" s="19">
        <v>58</v>
      </c>
      <c r="C66" s="100" t="str">
        <f t="shared" si="1"/>
        <v/>
      </c>
      <c r="D66" s="100"/>
      <c r="E66" s="19"/>
      <c r="F66" s="8"/>
      <c r="G66" s="19" t="s">
        <v>3</v>
      </c>
      <c r="H66" s="106"/>
      <c r="I66" s="106"/>
      <c r="J66" s="19"/>
      <c r="K66" s="100" t="str">
        <f t="shared" si="0"/>
        <v/>
      </c>
      <c r="L66" s="100"/>
      <c r="M66" s="6" t="str">
        <f t="shared" si="2"/>
        <v/>
      </c>
      <c r="N66" s="19"/>
      <c r="O66" s="8"/>
      <c r="P66" s="106"/>
      <c r="Q66" s="106"/>
      <c r="R66" s="104" t="str">
        <f t="shared" si="3"/>
        <v/>
      </c>
      <c r="S66" s="104"/>
      <c r="T66" s="105" t="str">
        <f t="shared" si="4"/>
        <v/>
      </c>
      <c r="U66" s="105"/>
    </row>
    <row r="67" spans="2:21" x14ac:dyDescent="0.2">
      <c r="B67" s="19">
        <v>59</v>
      </c>
      <c r="C67" s="100" t="str">
        <f t="shared" si="1"/>
        <v/>
      </c>
      <c r="D67" s="100"/>
      <c r="E67" s="19"/>
      <c r="F67" s="8"/>
      <c r="G67" s="19" t="s">
        <v>3</v>
      </c>
      <c r="H67" s="106"/>
      <c r="I67" s="106"/>
      <c r="J67" s="19"/>
      <c r="K67" s="100" t="str">
        <f t="shared" si="0"/>
        <v/>
      </c>
      <c r="L67" s="100"/>
      <c r="M67" s="6" t="str">
        <f t="shared" si="2"/>
        <v/>
      </c>
      <c r="N67" s="19"/>
      <c r="O67" s="8"/>
      <c r="P67" s="106"/>
      <c r="Q67" s="106"/>
      <c r="R67" s="104" t="str">
        <f t="shared" si="3"/>
        <v/>
      </c>
      <c r="S67" s="104"/>
      <c r="T67" s="105" t="str">
        <f t="shared" si="4"/>
        <v/>
      </c>
      <c r="U67" s="105"/>
    </row>
    <row r="68" spans="2:21" x14ac:dyDescent="0.2">
      <c r="B68" s="19">
        <v>60</v>
      </c>
      <c r="C68" s="100" t="str">
        <f t="shared" si="1"/>
        <v/>
      </c>
      <c r="D68" s="100"/>
      <c r="E68" s="19"/>
      <c r="F68" s="8"/>
      <c r="G68" s="19" t="s">
        <v>4</v>
      </c>
      <c r="H68" s="106"/>
      <c r="I68" s="106"/>
      <c r="J68" s="19"/>
      <c r="K68" s="100" t="str">
        <f t="shared" si="0"/>
        <v/>
      </c>
      <c r="L68" s="100"/>
      <c r="M68" s="6" t="str">
        <f t="shared" si="2"/>
        <v/>
      </c>
      <c r="N68" s="19"/>
      <c r="O68" s="8"/>
      <c r="P68" s="106"/>
      <c r="Q68" s="106"/>
      <c r="R68" s="104" t="str">
        <f t="shared" si="3"/>
        <v/>
      </c>
      <c r="S68" s="104"/>
      <c r="T68" s="105" t="str">
        <f t="shared" si="4"/>
        <v/>
      </c>
      <c r="U68" s="105"/>
    </row>
    <row r="69" spans="2:21" x14ac:dyDescent="0.2">
      <c r="B69" s="19">
        <v>61</v>
      </c>
      <c r="C69" s="100" t="str">
        <f t="shared" si="1"/>
        <v/>
      </c>
      <c r="D69" s="100"/>
      <c r="E69" s="19"/>
      <c r="F69" s="8"/>
      <c r="G69" s="19" t="s">
        <v>4</v>
      </c>
      <c r="H69" s="106"/>
      <c r="I69" s="106"/>
      <c r="J69" s="19"/>
      <c r="K69" s="100" t="str">
        <f t="shared" si="0"/>
        <v/>
      </c>
      <c r="L69" s="100"/>
      <c r="M69" s="6" t="str">
        <f t="shared" si="2"/>
        <v/>
      </c>
      <c r="N69" s="19"/>
      <c r="O69" s="8"/>
      <c r="P69" s="106"/>
      <c r="Q69" s="106"/>
      <c r="R69" s="104" t="str">
        <f t="shared" si="3"/>
        <v/>
      </c>
      <c r="S69" s="104"/>
      <c r="T69" s="105" t="str">
        <f t="shared" si="4"/>
        <v/>
      </c>
      <c r="U69" s="105"/>
    </row>
    <row r="70" spans="2:21" x14ac:dyDescent="0.2">
      <c r="B70" s="19">
        <v>62</v>
      </c>
      <c r="C70" s="100" t="str">
        <f t="shared" si="1"/>
        <v/>
      </c>
      <c r="D70" s="100"/>
      <c r="E70" s="19"/>
      <c r="F70" s="8"/>
      <c r="G70" s="19" t="s">
        <v>3</v>
      </c>
      <c r="H70" s="106"/>
      <c r="I70" s="106"/>
      <c r="J70" s="19"/>
      <c r="K70" s="100" t="str">
        <f t="shared" si="0"/>
        <v/>
      </c>
      <c r="L70" s="100"/>
      <c r="M70" s="6" t="str">
        <f t="shared" si="2"/>
        <v/>
      </c>
      <c r="N70" s="19"/>
      <c r="O70" s="8"/>
      <c r="P70" s="106"/>
      <c r="Q70" s="106"/>
      <c r="R70" s="104" t="str">
        <f t="shared" si="3"/>
        <v/>
      </c>
      <c r="S70" s="104"/>
      <c r="T70" s="105" t="str">
        <f t="shared" si="4"/>
        <v/>
      </c>
      <c r="U70" s="105"/>
    </row>
    <row r="71" spans="2:21" x14ac:dyDescent="0.2">
      <c r="B71" s="19">
        <v>63</v>
      </c>
      <c r="C71" s="100" t="str">
        <f t="shared" si="1"/>
        <v/>
      </c>
      <c r="D71" s="100"/>
      <c r="E71" s="19"/>
      <c r="F71" s="8"/>
      <c r="G71" s="19" t="s">
        <v>4</v>
      </c>
      <c r="H71" s="106"/>
      <c r="I71" s="106"/>
      <c r="J71" s="19"/>
      <c r="K71" s="100" t="str">
        <f t="shared" si="0"/>
        <v/>
      </c>
      <c r="L71" s="100"/>
      <c r="M71" s="6" t="str">
        <f t="shared" si="2"/>
        <v/>
      </c>
      <c r="N71" s="19"/>
      <c r="O71" s="8"/>
      <c r="P71" s="106"/>
      <c r="Q71" s="106"/>
      <c r="R71" s="104" t="str">
        <f t="shared" si="3"/>
        <v/>
      </c>
      <c r="S71" s="104"/>
      <c r="T71" s="105" t="str">
        <f t="shared" si="4"/>
        <v/>
      </c>
      <c r="U71" s="105"/>
    </row>
    <row r="72" spans="2:21" x14ac:dyDescent="0.2">
      <c r="B72" s="19">
        <v>64</v>
      </c>
      <c r="C72" s="100" t="str">
        <f t="shared" si="1"/>
        <v/>
      </c>
      <c r="D72" s="100"/>
      <c r="E72" s="19"/>
      <c r="F72" s="8"/>
      <c r="G72" s="19" t="s">
        <v>3</v>
      </c>
      <c r="H72" s="106"/>
      <c r="I72" s="106"/>
      <c r="J72" s="19"/>
      <c r="K72" s="100" t="str">
        <f t="shared" si="0"/>
        <v/>
      </c>
      <c r="L72" s="100"/>
      <c r="M72" s="6" t="str">
        <f t="shared" si="2"/>
        <v/>
      </c>
      <c r="N72" s="19"/>
      <c r="O72" s="8"/>
      <c r="P72" s="106"/>
      <c r="Q72" s="106"/>
      <c r="R72" s="104" t="str">
        <f t="shared" si="3"/>
        <v/>
      </c>
      <c r="S72" s="104"/>
      <c r="T72" s="105" t="str">
        <f t="shared" si="4"/>
        <v/>
      </c>
      <c r="U72" s="105"/>
    </row>
    <row r="73" spans="2:21" x14ac:dyDescent="0.2">
      <c r="B73" s="19">
        <v>65</v>
      </c>
      <c r="C73" s="100" t="str">
        <f t="shared" si="1"/>
        <v/>
      </c>
      <c r="D73" s="100"/>
      <c r="E73" s="19"/>
      <c r="F73" s="8"/>
      <c r="G73" s="19" t="s">
        <v>4</v>
      </c>
      <c r="H73" s="106"/>
      <c r="I73" s="106"/>
      <c r="J73" s="19"/>
      <c r="K73" s="100" t="str">
        <f t="shared" ref="K73:K108" si="5">IF(F73="","",C73*0.03)</f>
        <v/>
      </c>
      <c r="L73" s="100"/>
      <c r="M73" s="6" t="str">
        <f t="shared" si="2"/>
        <v/>
      </c>
      <c r="N73" s="19"/>
      <c r="O73" s="8"/>
      <c r="P73" s="106"/>
      <c r="Q73" s="106"/>
      <c r="R73" s="104" t="str">
        <f t="shared" si="3"/>
        <v/>
      </c>
      <c r="S73" s="104"/>
      <c r="T73" s="105" t="str">
        <f t="shared" si="4"/>
        <v/>
      </c>
      <c r="U73" s="105"/>
    </row>
    <row r="74" spans="2:21" x14ac:dyDescent="0.2">
      <c r="B74" s="19">
        <v>66</v>
      </c>
      <c r="C74" s="100" t="str">
        <f t="shared" ref="C74:C108" si="6">IF(R73="","",C73+R73)</f>
        <v/>
      </c>
      <c r="D74" s="100"/>
      <c r="E74" s="19"/>
      <c r="F74" s="8"/>
      <c r="G74" s="19" t="s">
        <v>4</v>
      </c>
      <c r="H74" s="106"/>
      <c r="I74" s="106"/>
      <c r="J74" s="19"/>
      <c r="K74" s="100" t="str">
        <f t="shared" si="5"/>
        <v/>
      </c>
      <c r="L74" s="100"/>
      <c r="M74" s="6" t="str">
        <f t="shared" ref="M74:M108" si="7">IF(J74="","",(K74/J74)/1000)</f>
        <v/>
      </c>
      <c r="N74" s="19"/>
      <c r="O74" s="8"/>
      <c r="P74" s="106"/>
      <c r="Q74" s="106"/>
      <c r="R74" s="104" t="str">
        <f t="shared" ref="R74:R108" si="8">IF(O74="","",(IF(G74="売",H74-P74,P74-H74))*M74*100000)</f>
        <v/>
      </c>
      <c r="S74" s="104"/>
      <c r="T74" s="105" t="str">
        <f t="shared" ref="T74:T108" si="9">IF(O74="","",IF(R74&lt;0,J74*(-1),IF(G74="買",(P74-H74)*100,(H74-P74)*100)))</f>
        <v/>
      </c>
      <c r="U74" s="105"/>
    </row>
    <row r="75" spans="2:21" x14ac:dyDescent="0.2">
      <c r="B75" s="19">
        <v>67</v>
      </c>
      <c r="C75" s="100" t="str">
        <f t="shared" si="6"/>
        <v/>
      </c>
      <c r="D75" s="100"/>
      <c r="E75" s="19"/>
      <c r="F75" s="8"/>
      <c r="G75" s="19" t="s">
        <v>3</v>
      </c>
      <c r="H75" s="106"/>
      <c r="I75" s="106"/>
      <c r="J75" s="19"/>
      <c r="K75" s="100" t="str">
        <f t="shared" si="5"/>
        <v/>
      </c>
      <c r="L75" s="100"/>
      <c r="M75" s="6" t="str">
        <f t="shared" si="7"/>
        <v/>
      </c>
      <c r="N75" s="19"/>
      <c r="O75" s="8"/>
      <c r="P75" s="106"/>
      <c r="Q75" s="106"/>
      <c r="R75" s="104" t="str">
        <f t="shared" si="8"/>
        <v/>
      </c>
      <c r="S75" s="104"/>
      <c r="T75" s="105" t="str">
        <f t="shared" si="9"/>
        <v/>
      </c>
      <c r="U75" s="105"/>
    </row>
    <row r="76" spans="2:21" x14ac:dyDescent="0.2">
      <c r="B76" s="19">
        <v>68</v>
      </c>
      <c r="C76" s="100" t="str">
        <f t="shared" si="6"/>
        <v/>
      </c>
      <c r="D76" s="100"/>
      <c r="E76" s="19"/>
      <c r="F76" s="8"/>
      <c r="G76" s="19" t="s">
        <v>3</v>
      </c>
      <c r="H76" s="106"/>
      <c r="I76" s="106"/>
      <c r="J76" s="19"/>
      <c r="K76" s="100" t="str">
        <f t="shared" si="5"/>
        <v/>
      </c>
      <c r="L76" s="100"/>
      <c r="M76" s="6" t="str">
        <f t="shared" si="7"/>
        <v/>
      </c>
      <c r="N76" s="19"/>
      <c r="O76" s="8"/>
      <c r="P76" s="106"/>
      <c r="Q76" s="106"/>
      <c r="R76" s="104" t="str">
        <f t="shared" si="8"/>
        <v/>
      </c>
      <c r="S76" s="104"/>
      <c r="T76" s="105" t="str">
        <f t="shared" si="9"/>
        <v/>
      </c>
      <c r="U76" s="105"/>
    </row>
    <row r="77" spans="2:21" x14ac:dyDescent="0.2">
      <c r="B77" s="19">
        <v>69</v>
      </c>
      <c r="C77" s="100" t="str">
        <f t="shared" si="6"/>
        <v/>
      </c>
      <c r="D77" s="100"/>
      <c r="E77" s="19"/>
      <c r="F77" s="8"/>
      <c r="G77" s="19" t="s">
        <v>3</v>
      </c>
      <c r="H77" s="106"/>
      <c r="I77" s="106"/>
      <c r="J77" s="19"/>
      <c r="K77" s="100" t="str">
        <f t="shared" si="5"/>
        <v/>
      </c>
      <c r="L77" s="100"/>
      <c r="M77" s="6" t="str">
        <f t="shared" si="7"/>
        <v/>
      </c>
      <c r="N77" s="19"/>
      <c r="O77" s="8"/>
      <c r="P77" s="106"/>
      <c r="Q77" s="106"/>
      <c r="R77" s="104" t="str">
        <f t="shared" si="8"/>
        <v/>
      </c>
      <c r="S77" s="104"/>
      <c r="T77" s="105" t="str">
        <f t="shared" si="9"/>
        <v/>
      </c>
      <c r="U77" s="105"/>
    </row>
    <row r="78" spans="2:21" x14ac:dyDescent="0.2">
      <c r="B78" s="19">
        <v>70</v>
      </c>
      <c r="C78" s="100" t="str">
        <f t="shared" si="6"/>
        <v/>
      </c>
      <c r="D78" s="100"/>
      <c r="E78" s="19"/>
      <c r="F78" s="8"/>
      <c r="G78" s="19" t="s">
        <v>4</v>
      </c>
      <c r="H78" s="106"/>
      <c r="I78" s="106"/>
      <c r="J78" s="19"/>
      <c r="K78" s="100" t="str">
        <f t="shared" si="5"/>
        <v/>
      </c>
      <c r="L78" s="100"/>
      <c r="M78" s="6" t="str">
        <f t="shared" si="7"/>
        <v/>
      </c>
      <c r="N78" s="19"/>
      <c r="O78" s="8"/>
      <c r="P78" s="106"/>
      <c r="Q78" s="106"/>
      <c r="R78" s="104" t="str">
        <f t="shared" si="8"/>
        <v/>
      </c>
      <c r="S78" s="104"/>
      <c r="T78" s="105" t="str">
        <f t="shared" si="9"/>
        <v/>
      </c>
      <c r="U78" s="105"/>
    </row>
    <row r="79" spans="2:21" x14ac:dyDescent="0.2">
      <c r="B79" s="19">
        <v>71</v>
      </c>
      <c r="C79" s="100" t="str">
        <f t="shared" si="6"/>
        <v/>
      </c>
      <c r="D79" s="100"/>
      <c r="E79" s="19"/>
      <c r="F79" s="8"/>
      <c r="G79" s="19" t="s">
        <v>3</v>
      </c>
      <c r="H79" s="106"/>
      <c r="I79" s="106"/>
      <c r="J79" s="19"/>
      <c r="K79" s="100" t="str">
        <f t="shared" si="5"/>
        <v/>
      </c>
      <c r="L79" s="100"/>
      <c r="M79" s="6" t="str">
        <f t="shared" si="7"/>
        <v/>
      </c>
      <c r="N79" s="19"/>
      <c r="O79" s="8"/>
      <c r="P79" s="106"/>
      <c r="Q79" s="106"/>
      <c r="R79" s="104" t="str">
        <f t="shared" si="8"/>
        <v/>
      </c>
      <c r="S79" s="104"/>
      <c r="T79" s="105" t="str">
        <f t="shared" si="9"/>
        <v/>
      </c>
      <c r="U79" s="105"/>
    </row>
    <row r="80" spans="2:21" x14ac:dyDescent="0.2">
      <c r="B80" s="19">
        <v>72</v>
      </c>
      <c r="C80" s="100" t="str">
        <f t="shared" si="6"/>
        <v/>
      </c>
      <c r="D80" s="100"/>
      <c r="E80" s="19"/>
      <c r="F80" s="8"/>
      <c r="G80" s="19" t="s">
        <v>4</v>
      </c>
      <c r="H80" s="106"/>
      <c r="I80" s="106"/>
      <c r="J80" s="19"/>
      <c r="K80" s="100" t="str">
        <f t="shared" si="5"/>
        <v/>
      </c>
      <c r="L80" s="100"/>
      <c r="M80" s="6" t="str">
        <f t="shared" si="7"/>
        <v/>
      </c>
      <c r="N80" s="19"/>
      <c r="O80" s="8"/>
      <c r="P80" s="106"/>
      <c r="Q80" s="106"/>
      <c r="R80" s="104" t="str">
        <f t="shared" si="8"/>
        <v/>
      </c>
      <c r="S80" s="104"/>
      <c r="T80" s="105" t="str">
        <f t="shared" si="9"/>
        <v/>
      </c>
      <c r="U80" s="105"/>
    </row>
    <row r="81" spans="2:21" x14ac:dyDescent="0.2">
      <c r="B81" s="19">
        <v>73</v>
      </c>
      <c r="C81" s="100" t="str">
        <f t="shared" si="6"/>
        <v/>
      </c>
      <c r="D81" s="100"/>
      <c r="E81" s="19"/>
      <c r="F81" s="8"/>
      <c r="G81" s="19" t="s">
        <v>3</v>
      </c>
      <c r="H81" s="106"/>
      <c r="I81" s="106"/>
      <c r="J81" s="19"/>
      <c r="K81" s="100" t="str">
        <f t="shared" si="5"/>
        <v/>
      </c>
      <c r="L81" s="100"/>
      <c r="M81" s="6" t="str">
        <f t="shared" si="7"/>
        <v/>
      </c>
      <c r="N81" s="19"/>
      <c r="O81" s="8"/>
      <c r="P81" s="106"/>
      <c r="Q81" s="106"/>
      <c r="R81" s="104" t="str">
        <f t="shared" si="8"/>
        <v/>
      </c>
      <c r="S81" s="104"/>
      <c r="T81" s="105" t="str">
        <f t="shared" si="9"/>
        <v/>
      </c>
      <c r="U81" s="105"/>
    </row>
    <row r="82" spans="2:21" x14ac:dyDescent="0.2">
      <c r="B82" s="19">
        <v>74</v>
      </c>
      <c r="C82" s="100" t="str">
        <f t="shared" si="6"/>
        <v/>
      </c>
      <c r="D82" s="100"/>
      <c r="E82" s="19"/>
      <c r="F82" s="8"/>
      <c r="G82" s="19" t="s">
        <v>3</v>
      </c>
      <c r="H82" s="106"/>
      <c r="I82" s="106"/>
      <c r="J82" s="19"/>
      <c r="K82" s="100" t="str">
        <f t="shared" si="5"/>
        <v/>
      </c>
      <c r="L82" s="100"/>
      <c r="M82" s="6" t="str">
        <f t="shared" si="7"/>
        <v/>
      </c>
      <c r="N82" s="19"/>
      <c r="O82" s="8"/>
      <c r="P82" s="106"/>
      <c r="Q82" s="106"/>
      <c r="R82" s="104" t="str">
        <f t="shared" si="8"/>
        <v/>
      </c>
      <c r="S82" s="104"/>
      <c r="T82" s="105" t="str">
        <f t="shared" si="9"/>
        <v/>
      </c>
      <c r="U82" s="105"/>
    </row>
    <row r="83" spans="2:21" x14ac:dyDescent="0.2">
      <c r="B83" s="19">
        <v>75</v>
      </c>
      <c r="C83" s="100" t="str">
        <f t="shared" si="6"/>
        <v/>
      </c>
      <c r="D83" s="100"/>
      <c r="E83" s="19"/>
      <c r="F83" s="8"/>
      <c r="G83" s="19" t="s">
        <v>3</v>
      </c>
      <c r="H83" s="106"/>
      <c r="I83" s="106"/>
      <c r="J83" s="19"/>
      <c r="K83" s="100" t="str">
        <f t="shared" si="5"/>
        <v/>
      </c>
      <c r="L83" s="100"/>
      <c r="M83" s="6" t="str">
        <f t="shared" si="7"/>
        <v/>
      </c>
      <c r="N83" s="19"/>
      <c r="O83" s="8"/>
      <c r="P83" s="106"/>
      <c r="Q83" s="106"/>
      <c r="R83" s="104" t="str">
        <f t="shared" si="8"/>
        <v/>
      </c>
      <c r="S83" s="104"/>
      <c r="T83" s="105" t="str">
        <f t="shared" si="9"/>
        <v/>
      </c>
      <c r="U83" s="105"/>
    </row>
    <row r="84" spans="2:21" x14ac:dyDescent="0.2">
      <c r="B84" s="19">
        <v>76</v>
      </c>
      <c r="C84" s="100" t="str">
        <f t="shared" si="6"/>
        <v/>
      </c>
      <c r="D84" s="100"/>
      <c r="E84" s="19"/>
      <c r="F84" s="8"/>
      <c r="G84" s="19" t="s">
        <v>3</v>
      </c>
      <c r="H84" s="106"/>
      <c r="I84" s="106"/>
      <c r="J84" s="19"/>
      <c r="K84" s="100" t="str">
        <f t="shared" si="5"/>
        <v/>
      </c>
      <c r="L84" s="100"/>
      <c r="M84" s="6" t="str">
        <f t="shared" si="7"/>
        <v/>
      </c>
      <c r="N84" s="19"/>
      <c r="O84" s="8"/>
      <c r="P84" s="106"/>
      <c r="Q84" s="106"/>
      <c r="R84" s="104" t="str">
        <f t="shared" si="8"/>
        <v/>
      </c>
      <c r="S84" s="104"/>
      <c r="T84" s="105" t="str">
        <f t="shared" si="9"/>
        <v/>
      </c>
      <c r="U84" s="105"/>
    </row>
    <row r="85" spans="2:21" x14ac:dyDescent="0.2">
      <c r="B85" s="19">
        <v>77</v>
      </c>
      <c r="C85" s="100" t="str">
        <f t="shared" si="6"/>
        <v/>
      </c>
      <c r="D85" s="100"/>
      <c r="E85" s="19"/>
      <c r="F85" s="8"/>
      <c r="G85" s="19" t="s">
        <v>4</v>
      </c>
      <c r="H85" s="106"/>
      <c r="I85" s="106"/>
      <c r="J85" s="19"/>
      <c r="K85" s="100" t="str">
        <f t="shared" si="5"/>
        <v/>
      </c>
      <c r="L85" s="100"/>
      <c r="M85" s="6" t="str">
        <f t="shared" si="7"/>
        <v/>
      </c>
      <c r="N85" s="19"/>
      <c r="O85" s="8"/>
      <c r="P85" s="106"/>
      <c r="Q85" s="106"/>
      <c r="R85" s="104" t="str">
        <f t="shared" si="8"/>
        <v/>
      </c>
      <c r="S85" s="104"/>
      <c r="T85" s="105" t="str">
        <f t="shared" si="9"/>
        <v/>
      </c>
      <c r="U85" s="105"/>
    </row>
    <row r="86" spans="2:21" x14ac:dyDescent="0.2">
      <c r="B86" s="19">
        <v>78</v>
      </c>
      <c r="C86" s="100" t="str">
        <f t="shared" si="6"/>
        <v/>
      </c>
      <c r="D86" s="100"/>
      <c r="E86" s="19"/>
      <c r="F86" s="8"/>
      <c r="G86" s="19" t="s">
        <v>3</v>
      </c>
      <c r="H86" s="106"/>
      <c r="I86" s="106"/>
      <c r="J86" s="19"/>
      <c r="K86" s="100" t="str">
        <f t="shared" si="5"/>
        <v/>
      </c>
      <c r="L86" s="100"/>
      <c r="M86" s="6" t="str">
        <f t="shared" si="7"/>
        <v/>
      </c>
      <c r="N86" s="19"/>
      <c r="O86" s="8"/>
      <c r="P86" s="106"/>
      <c r="Q86" s="106"/>
      <c r="R86" s="104" t="str">
        <f t="shared" si="8"/>
        <v/>
      </c>
      <c r="S86" s="104"/>
      <c r="T86" s="105" t="str">
        <f t="shared" si="9"/>
        <v/>
      </c>
      <c r="U86" s="105"/>
    </row>
    <row r="87" spans="2:21" x14ac:dyDescent="0.2">
      <c r="B87" s="19">
        <v>79</v>
      </c>
      <c r="C87" s="100" t="str">
        <f t="shared" si="6"/>
        <v/>
      </c>
      <c r="D87" s="100"/>
      <c r="E87" s="19"/>
      <c r="F87" s="8"/>
      <c r="G87" s="19" t="s">
        <v>4</v>
      </c>
      <c r="H87" s="106"/>
      <c r="I87" s="106"/>
      <c r="J87" s="19"/>
      <c r="K87" s="100" t="str">
        <f t="shared" si="5"/>
        <v/>
      </c>
      <c r="L87" s="100"/>
      <c r="M87" s="6" t="str">
        <f t="shared" si="7"/>
        <v/>
      </c>
      <c r="N87" s="19"/>
      <c r="O87" s="8"/>
      <c r="P87" s="106"/>
      <c r="Q87" s="106"/>
      <c r="R87" s="104" t="str">
        <f t="shared" si="8"/>
        <v/>
      </c>
      <c r="S87" s="104"/>
      <c r="T87" s="105" t="str">
        <f t="shared" si="9"/>
        <v/>
      </c>
      <c r="U87" s="105"/>
    </row>
    <row r="88" spans="2:21" x14ac:dyDescent="0.2">
      <c r="B88" s="19">
        <v>80</v>
      </c>
      <c r="C88" s="100" t="str">
        <f t="shared" si="6"/>
        <v/>
      </c>
      <c r="D88" s="100"/>
      <c r="E88" s="19"/>
      <c r="F88" s="8"/>
      <c r="G88" s="19" t="s">
        <v>4</v>
      </c>
      <c r="H88" s="106"/>
      <c r="I88" s="106"/>
      <c r="J88" s="19"/>
      <c r="K88" s="100" t="str">
        <f t="shared" si="5"/>
        <v/>
      </c>
      <c r="L88" s="100"/>
      <c r="M88" s="6" t="str">
        <f t="shared" si="7"/>
        <v/>
      </c>
      <c r="N88" s="19"/>
      <c r="O88" s="8"/>
      <c r="P88" s="106"/>
      <c r="Q88" s="106"/>
      <c r="R88" s="104" t="str">
        <f t="shared" si="8"/>
        <v/>
      </c>
      <c r="S88" s="104"/>
      <c r="T88" s="105" t="str">
        <f t="shared" si="9"/>
        <v/>
      </c>
      <c r="U88" s="105"/>
    </row>
    <row r="89" spans="2:21" x14ac:dyDescent="0.2">
      <c r="B89" s="19">
        <v>81</v>
      </c>
      <c r="C89" s="100" t="str">
        <f t="shared" si="6"/>
        <v/>
      </c>
      <c r="D89" s="100"/>
      <c r="E89" s="19"/>
      <c r="F89" s="8"/>
      <c r="G89" s="19" t="s">
        <v>4</v>
      </c>
      <c r="H89" s="106"/>
      <c r="I89" s="106"/>
      <c r="J89" s="19"/>
      <c r="K89" s="100" t="str">
        <f t="shared" si="5"/>
        <v/>
      </c>
      <c r="L89" s="100"/>
      <c r="M89" s="6" t="str">
        <f t="shared" si="7"/>
        <v/>
      </c>
      <c r="N89" s="19"/>
      <c r="O89" s="8"/>
      <c r="P89" s="106"/>
      <c r="Q89" s="106"/>
      <c r="R89" s="104" t="str">
        <f t="shared" si="8"/>
        <v/>
      </c>
      <c r="S89" s="104"/>
      <c r="T89" s="105" t="str">
        <f t="shared" si="9"/>
        <v/>
      </c>
      <c r="U89" s="105"/>
    </row>
    <row r="90" spans="2:21" x14ac:dyDescent="0.2">
      <c r="B90" s="19">
        <v>82</v>
      </c>
      <c r="C90" s="100" t="str">
        <f t="shared" si="6"/>
        <v/>
      </c>
      <c r="D90" s="100"/>
      <c r="E90" s="19"/>
      <c r="F90" s="8"/>
      <c r="G90" s="19" t="s">
        <v>4</v>
      </c>
      <c r="H90" s="106"/>
      <c r="I90" s="106"/>
      <c r="J90" s="19"/>
      <c r="K90" s="100" t="str">
        <f t="shared" si="5"/>
        <v/>
      </c>
      <c r="L90" s="100"/>
      <c r="M90" s="6" t="str">
        <f t="shared" si="7"/>
        <v/>
      </c>
      <c r="N90" s="19"/>
      <c r="O90" s="8"/>
      <c r="P90" s="106"/>
      <c r="Q90" s="106"/>
      <c r="R90" s="104" t="str">
        <f t="shared" si="8"/>
        <v/>
      </c>
      <c r="S90" s="104"/>
      <c r="T90" s="105" t="str">
        <f t="shared" si="9"/>
        <v/>
      </c>
      <c r="U90" s="105"/>
    </row>
    <row r="91" spans="2:21" x14ac:dyDescent="0.2">
      <c r="B91" s="19">
        <v>83</v>
      </c>
      <c r="C91" s="100" t="str">
        <f t="shared" si="6"/>
        <v/>
      </c>
      <c r="D91" s="100"/>
      <c r="E91" s="19"/>
      <c r="F91" s="8"/>
      <c r="G91" s="19" t="s">
        <v>4</v>
      </c>
      <c r="H91" s="106"/>
      <c r="I91" s="106"/>
      <c r="J91" s="19"/>
      <c r="K91" s="100" t="str">
        <f t="shared" si="5"/>
        <v/>
      </c>
      <c r="L91" s="100"/>
      <c r="M91" s="6" t="str">
        <f t="shared" si="7"/>
        <v/>
      </c>
      <c r="N91" s="19"/>
      <c r="O91" s="8"/>
      <c r="P91" s="106"/>
      <c r="Q91" s="106"/>
      <c r="R91" s="104" t="str">
        <f t="shared" si="8"/>
        <v/>
      </c>
      <c r="S91" s="104"/>
      <c r="T91" s="105" t="str">
        <f t="shared" si="9"/>
        <v/>
      </c>
      <c r="U91" s="105"/>
    </row>
    <row r="92" spans="2:21" x14ac:dyDescent="0.2">
      <c r="B92" s="19">
        <v>84</v>
      </c>
      <c r="C92" s="100" t="str">
        <f t="shared" si="6"/>
        <v/>
      </c>
      <c r="D92" s="100"/>
      <c r="E92" s="19"/>
      <c r="F92" s="8"/>
      <c r="G92" s="19" t="s">
        <v>3</v>
      </c>
      <c r="H92" s="106"/>
      <c r="I92" s="106"/>
      <c r="J92" s="19"/>
      <c r="K92" s="100" t="str">
        <f t="shared" si="5"/>
        <v/>
      </c>
      <c r="L92" s="100"/>
      <c r="M92" s="6" t="str">
        <f t="shared" si="7"/>
        <v/>
      </c>
      <c r="N92" s="19"/>
      <c r="O92" s="8"/>
      <c r="P92" s="106"/>
      <c r="Q92" s="106"/>
      <c r="R92" s="104" t="str">
        <f t="shared" si="8"/>
        <v/>
      </c>
      <c r="S92" s="104"/>
      <c r="T92" s="105" t="str">
        <f t="shared" si="9"/>
        <v/>
      </c>
      <c r="U92" s="105"/>
    </row>
    <row r="93" spans="2:21" x14ac:dyDescent="0.2">
      <c r="B93" s="19">
        <v>85</v>
      </c>
      <c r="C93" s="100" t="str">
        <f t="shared" si="6"/>
        <v/>
      </c>
      <c r="D93" s="100"/>
      <c r="E93" s="19"/>
      <c r="F93" s="8"/>
      <c r="G93" s="19" t="s">
        <v>4</v>
      </c>
      <c r="H93" s="106"/>
      <c r="I93" s="106"/>
      <c r="J93" s="19"/>
      <c r="K93" s="100" t="str">
        <f t="shared" si="5"/>
        <v/>
      </c>
      <c r="L93" s="100"/>
      <c r="M93" s="6" t="str">
        <f t="shared" si="7"/>
        <v/>
      </c>
      <c r="N93" s="19"/>
      <c r="O93" s="8"/>
      <c r="P93" s="106"/>
      <c r="Q93" s="106"/>
      <c r="R93" s="104" t="str">
        <f t="shared" si="8"/>
        <v/>
      </c>
      <c r="S93" s="104"/>
      <c r="T93" s="105" t="str">
        <f t="shared" si="9"/>
        <v/>
      </c>
      <c r="U93" s="105"/>
    </row>
    <row r="94" spans="2:21" x14ac:dyDescent="0.2">
      <c r="B94" s="19">
        <v>86</v>
      </c>
      <c r="C94" s="100" t="str">
        <f t="shared" si="6"/>
        <v/>
      </c>
      <c r="D94" s="100"/>
      <c r="E94" s="19"/>
      <c r="F94" s="8"/>
      <c r="G94" s="19" t="s">
        <v>3</v>
      </c>
      <c r="H94" s="106"/>
      <c r="I94" s="106"/>
      <c r="J94" s="19"/>
      <c r="K94" s="100" t="str">
        <f t="shared" si="5"/>
        <v/>
      </c>
      <c r="L94" s="100"/>
      <c r="M94" s="6" t="str">
        <f t="shared" si="7"/>
        <v/>
      </c>
      <c r="N94" s="19"/>
      <c r="O94" s="8"/>
      <c r="P94" s="106"/>
      <c r="Q94" s="106"/>
      <c r="R94" s="104" t="str">
        <f t="shared" si="8"/>
        <v/>
      </c>
      <c r="S94" s="104"/>
      <c r="T94" s="105" t="str">
        <f t="shared" si="9"/>
        <v/>
      </c>
      <c r="U94" s="105"/>
    </row>
    <row r="95" spans="2:21" x14ac:dyDescent="0.2">
      <c r="B95" s="19">
        <v>87</v>
      </c>
      <c r="C95" s="100" t="str">
        <f t="shared" si="6"/>
        <v/>
      </c>
      <c r="D95" s="100"/>
      <c r="E95" s="19"/>
      <c r="F95" s="8"/>
      <c r="G95" s="19" t="s">
        <v>4</v>
      </c>
      <c r="H95" s="106"/>
      <c r="I95" s="106"/>
      <c r="J95" s="19"/>
      <c r="K95" s="100" t="str">
        <f t="shared" si="5"/>
        <v/>
      </c>
      <c r="L95" s="100"/>
      <c r="M95" s="6" t="str">
        <f t="shared" si="7"/>
        <v/>
      </c>
      <c r="N95" s="19"/>
      <c r="O95" s="8"/>
      <c r="P95" s="106"/>
      <c r="Q95" s="106"/>
      <c r="R95" s="104" t="str">
        <f t="shared" si="8"/>
        <v/>
      </c>
      <c r="S95" s="104"/>
      <c r="T95" s="105" t="str">
        <f t="shared" si="9"/>
        <v/>
      </c>
      <c r="U95" s="105"/>
    </row>
    <row r="96" spans="2:21" x14ac:dyDescent="0.2">
      <c r="B96" s="19">
        <v>88</v>
      </c>
      <c r="C96" s="100" t="str">
        <f t="shared" si="6"/>
        <v/>
      </c>
      <c r="D96" s="100"/>
      <c r="E96" s="19"/>
      <c r="F96" s="8"/>
      <c r="G96" s="19" t="s">
        <v>3</v>
      </c>
      <c r="H96" s="106"/>
      <c r="I96" s="106"/>
      <c r="J96" s="19"/>
      <c r="K96" s="100" t="str">
        <f t="shared" si="5"/>
        <v/>
      </c>
      <c r="L96" s="100"/>
      <c r="M96" s="6" t="str">
        <f t="shared" si="7"/>
        <v/>
      </c>
      <c r="N96" s="19"/>
      <c r="O96" s="8"/>
      <c r="P96" s="106"/>
      <c r="Q96" s="106"/>
      <c r="R96" s="104" t="str">
        <f t="shared" si="8"/>
        <v/>
      </c>
      <c r="S96" s="104"/>
      <c r="T96" s="105" t="str">
        <f t="shared" si="9"/>
        <v/>
      </c>
      <c r="U96" s="105"/>
    </row>
    <row r="97" spans="2:21" x14ac:dyDescent="0.2">
      <c r="B97" s="19">
        <v>89</v>
      </c>
      <c r="C97" s="100" t="str">
        <f t="shared" si="6"/>
        <v/>
      </c>
      <c r="D97" s="100"/>
      <c r="E97" s="19"/>
      <c r="F97" s="8"/>
      <c r="G97" s="19" t="s">
        <v>4</v>
      </c>
      <c r="H97" s="106"/>
      <c r="I97" s="106"/>
      <c r="J97" s="19"/>
      <c r="K97" s="100" t="str">
        <f t="shared" si="5"/>
        <v/>
      </c>
      <c r="L97" s="100"/>
      <c r="M97" s="6" t="str">
        <f t="shared" si="7"/>
        <v/>
      </c>
      <c r="N97" s="19"/>
      <c r="O97" s="8"/>
      <c r="P97" s="106"/>
      <c r="Q97" s="106"/>
      <c r="R97" s="104" t="str">
        <f t="shared" si="8"/>
        <v/>
      </c>
      <c r="S97" s="104"/>
      <c r="T97" s="105" t="str">
        <f t="shared" si="9"/>
        <v/>
      </c>
      <c r="U97" s="105"/>
    </row>
    <row r="98" spans="2:21" x14ac:dyDescent="0.2">
      <c r="B98" s="19">
        <v>90</v>
      </c>
      <c r="C98" s="100" t="str">
        <f t="shared" si="6"/>
        <v/>
      </c>
      <c r="D98" s="100"/>
      <c r="E98" s="19"/>
      <c r="F98" s="8"/>
      <c r="G98" s="19" t="s">
        <v>3</v>
      </c>
      <c r="H98" s="106"/>
      <c r="I98" s="106"/>
      <c r="J98" s="19"/>
      <c r="K98" s="100" t="str">
        <f t="shared" si="5"/>
        <v/>
      </c>
      <c r="L98" s="100"/>
      <c r="M98" s="6" t="str">
        <f t="shared" si="7"/>
        <v/>
      </c>
      <c r="N98" s="19"/>
      <c r="O98" s="8"/>
      <c r="P98" s="106"/>
      <c r="Q98" s="106"/>
      <c r="R98" s="104" t="str">
        <f t="shared" si="8"/>
        <v/>
      </c>
      <c r="S98" s="104"/>
      <c r="T98" s="105" t="str">
        <f t="shared" si="9"/>
        <v/>
      </c>
      <c r="U98" s="105"/>
    </row>
    <row r="99" spans="2:21" x14ac:dyDescent="0.2">
      <c r="B99" s="19">
        <v>91</v>
      </c>
      <c r="C99" s="100" t="str">
        <f t="shared" si="6"/>
        <v/>
      </c>
      <c r="D99" s="100"/>
      <c r="E99" s="19"/>
      <c r="F99" s="8"/>
      <c r="G99" s="19" t="s">
        <v>4</v>
      </c>
      <c r="H99" s="106"/>
      <c r="I99" s="106"/>
      <c r="J99" s="19"/>
      <c r="K99" s="100" t="str">
        <f t="shared" si="5"/>
        <v/>
      </c>
      <c r="L99" s="100"/>
      <c r="M99" s="6" t="str">
        <f t="shared" si="7"/>
        <v/>
      </c>
      <c r="N99" s="19"/>
      <c r="O99" s="8"/>
      <c r="P99" s="106"/>
      <c r="Q99" s="106"/>
      <c r="R99" s="104" t="str">
        <f t="shared" si="8"/>
        <v/>
      </c>
      <c r="S99" s="104"/>
      <c r="T99" s="105" t="str">
        <f t="shared" si="9"/>
        <v/>
      </c>
      <c r="U99" s="105"/>
    </row>
    <row r="100" spans="2:21" x14ac:dyDescent="0.2">
      <c r="B100" s="19">
        <v>92</v>
      </c>
      <c r="C100" s="100" t="str">
        <f t="shared" si="6"/>
        <v/>
      </c>
      <c r="D100" s="100"/>
      <c r="E100" s="19"/>
      <c r="F100" s="8"/>
      <c r="G100" s="19" t="s">
        <v>4</v>
      </c>
      <c r="H100" s="106"/>
      <c r="I100" s="106"/>
      <c r="J100" s="19"/>
      <c r="K100" s="100" t="str">
        <f t="shared" si="5"/>
        <v/>
      </c>
      <c r="L100" s="100"/>
      <c r="M100" s="6" t="str">
        <f t="shared" si="7"/>
        <v/>
      </c>
      <c r="N100" s="19"/>
      <c r="O100" s="8"/>
      <c r="P100" s="106"/>
      <c r="Q100" s="106"/>
      <c r="R100" s="104" t="str">
        <f t="shared" si="8"/>
        <v/>
      </c>
      <c r="S100" s="104"/>
      <c r="T100" s="105" t="str">
        <f t="shared" si="9"/>
        <v/>
      </c>
      <c r="U100" s="105"/>
    </row>
    <row r="101" spans="2:21" x14ac:dyDescent="0.2">
      <c r="B101" s="19">
        <v>93</v>
      </c>
      <c r="C101" s="100" t="str">
        <f t="shared" si="6"/>
        <v/>
      </c>
      <c r="D101" s="100"/>
      <c r="E101" s="19"/>
      <c r="F101" s="8"/>
      <c r="G101" s="19" t="s">
        <v>3</v>
      </c>
      <c r="H101" s="106"/>
      <c r="I101" s="106"/>
      <c r="J101" s="19"/>
      <c r="K101" s="100" t="str">
        <f t="shared" si="5"/>
        <v/>
      </c>
      <c r="L101" s="100"/>
      <c r="M101" s="6" t="str">
        <f t="shared" si="7"/>
        <v/>
      </c>
      <c r="N101" s="19"/>
      <c r="O101" s="8"/>
      <c r="P101" s="106"/>
      <c r="Q101" s="106"/>
      <c r="R101" s="104" t="str">
        <f t="shared" si="8"/>
        <v/>
      </c>
      <c r="S101" s="104"/>
      <c r="T101" s="105" t="str">
        <f t="shared" si="9"/>
        <v/>
      </c>
      <c r="U101" s="105"/>
    </row>
    <row r="102" spans="2:21" x14ac:dyDescent="0.2">
      <c r="B102" s="19">
        <v>94</v>
      </c>
      <c r="C102" s="100" t="str">
        <f t="shared" si="6"/>
        <v/>
      </c>
      <c r="D102" s="100"/>
      <c r="E102" s="19"/>
      <c r="F102" s="8"/>
      <c r="G102" s="19" t="s">
        <v>3</v>
      </c>
      <c r="H102" s="106"/>
      <c r="I102" s="106"/>
      <c r="J102" s="19"/>
      <c r="K102" s="100" t="str">
        <f t="shared" si="5"/>
        <v/>
      </c>
      <c r="L102" s="100"/>
      <c r="M102" s="6" t="str">
        <f t="shared" si="7"/>
        <v/>
      </c>
      <c r="N102" s="19"/>
      <c r="O102" s="8"/>
      <c r="P102" s="106"/>
      <c r="Q102" s="106"/>
      <c r="R102" s="104" t="str">
        <f t="shared" si="8"/>
        <v/>
      </c>
      <c r="S102" s="104"/>
      <c r="T102" s="105" t="str">
        <f t="shared" si="9"/>
        <v/>
      </c>
      <c r="U102" s="105"/>
    </row>
    <row r="103" spans="2:21" x14ac:dyDescent="0.2">
      <c r="B103" s="19">
        <v>95</v>
      </c>
      <c r="C103" s="100" t="str">
        <f t="shared" si="6"/>
        <v/>
      </c>
      <c r="D103" s="100"/>
      <c r="E103" s="19"/>
      <c r="F103" s="8"/>
      <c r="G103" s="19" t="s">
        <v>3</v>
      </c>
      <c r="H103" s="106"/>
      <c r="I103" s="106"/>
      <c r="J103" s="19"/>
      <c r="K103" s="100" t="str">
        <f t="shared" si="5"/>
        <v/>
      </c>
      <c r="L103" s="100"/>
      <c r="M103" s="6" t="str">
        <f t="shared" si="7"/>
        <v/>
      </c>
      <c r="N103" s="19"/>
      <c r="O103" s="8"/>
      <c r="P103" s="106"/>
      <c r="Q103" s="106"/>
      <c r="R103" s="104" t="str">
        <f t="shared" si="8"/>
        <v/>
      </c>
      <c r="S103" s="104"/>
      <c r="T103" s="105" t="str">
        <f t="shared" si="9"/>
        <v/>
      </c>
      <c r="U103" s="105"/>
    </row>
    <row r="104" spans="2:21" x14ac:dyDescent="0.2">
      <c r="B104" s="19">
        <v>96</v>
      </c>
      <c r="C104" s="100" t="str">
        <f t="shared" si="6"/>
        <v/>
      </c>
      <c r="D104" s="100"/>
      <c r="E104" s="19"/>
      <c r="F104" s="8"/>
      <c r="G104" s="19" t="s">
        <v>4</v>
      </c>
      <c r="H104" s="106"/>
      <c r="I104" s="106"/>
      <c r="J104" s="19"/>
      <c r="K104" s="100" t="str">
        <f t="shared" si="5"/>
        <v/>
      </c>
      <c r="L104" s="100"/>
      <c r="M104" s="6" t="str">
        <f t="shared" si="7"/>
        <v/>
      </c>
      <c r="N104" s="19"/>
      <c r="O104" s="8"/>
      <c r="P104" s="106"/>
      <c r="Q104" s="106"/>
      <c r="R104" s="104" t="str">
        <f t="shared" si="8"/>
        <v/>
      </c>
      <c r="S104" s="104"/>
      <c r="T104" s="105" t="str">
        <f t="shared" si="9"/>
        <v/>
      </c>
      <c r="U104" s="105"/>
    </row>
    <row r="105" spans="2:21" x14ac:dyDescent="0.2">
      <c r="B105" s="19">
        <v>97</v>
      </c>
      <c r="C105" s="100" t="str">
        <f t="shared" si="6"/>
        <v/>
      </c>
      <c r="D105" s="100"/>
      <c r="E105" s="19"/>
      <c r="F105" s="8"/>
      <c r="G105" s="19" t="s">
        <v>3</v>
      </c>
      <c r="H105" s="106"/>
      <c r="I105" s="106"/>
      <c r="J105" s="19"/>
      <c r="K105" s="100" t="str">
        <f t="shared" si="5"/>
        <v/>
      </c>
      <c r="L105" s="100"/>
      <c r="M105" s="6" t="str">
        <f t="shared" si="7"/>
        <v/>
      </c>
      <c r="N105" s="19"/>
      <c r="O105" s="8"/>
      <c r="P105" s="106"/>
      <c r="Q105" s="106"/>
      <c r="R105" s="104" t="str">
        <f t="shared" si="8"/>
        <v/>
      </c>
      <c r="S105" s="104"/>
      <c r="T105" s="105" t="str">
        <f t="shared" si="9"/>
        <v/>
      </c>
      <c r="U105" s="105"/>
    </row>
    <row r="106" spans="2:21" x14ac:dyDescent="0.2">
      <c r="B106" s="19">
        <v>98</v>
      </c>
      <c r="C106" s="100" t="str">
        <f t="shared" si="6"/>
        <v/>
      </c>
      <c r="D106" s="100"/>
      <c r="E106" s="19"/>
      <c r="F106" s="8"/>
      <c r="G106" s="19" t="s">
        <v>4</v>
      </c>
      <c r="H106" s="106"/>
      <c r="I106" s="106"/>
      <c r="J106" s="19"/>
      <c r="K106" s="100" t="str">
        <f t="shared" si="5"/>
        <v/>
      </c>
      <c r="L106" s="100"/>
      <c r="M106" s="6" t="str">
        <f t="shared" si="7"/>
        <v/>
      </c>
      <c r="N106" s="19"/>
      <c r="O106" s="8"/>
      <c r="P106" s="106"/>
      <c r="Q106" s="106"/>
      <c r="R106" s="104" t="str">
        <f t="shared" si="8"/>
        <v/>
      </c>
      <c r="S106" s="104"/>
      <c r="T106" s="105" t="str">
        <f t="shared" si="9"/>
        <v/>
      </c>
      <c r="U106" s="105"/>
    </row>
    <row r="107" spans="2:21" x14ac:dyDescent="0.2">
      <c r="B107" s="19">
        <v>99</v>
      </c>
      <c r="C107" s="100" t="str">
        <f t="shared" si="6"/>
        <v/>
      </c>
      <c r="D107" s="100"/>
      <c r="E107" s="19"/>
      <c r="F107" s="8"/>
      <c r="G107" s="19" t="s">
        <v>4</v>
      </c>
      <c r="H107" s="106"/>
      <c r="I107" s="106"/>
      <c r="J107" s="19"/>
      <c r="K107" s="100" t="str">
        <f t="shared" si="5"/>
        <v/>
      </c>
      <c r="L107" s="100"/>
      <c r="M107" s="6" t="str">
        <f t="shared" si="7"/>
        <v/>
      </c>
      <c r="N107" s="19"/>
      <c r="O107" s="8"/>
      <c r="P107" s="106"/>
      <c r="Q107" s="106"/>
      <c r="R107" s="104" t="str">
        <f t="shared" si="8"/>
        <v/>
      </c>
      <c r="S107" s="104"/>
      <c r="T107" s="105" t="str">
        <f t="shared" si="9"/>
        <v/>
      </c>
      <c r="U107" s="105"/>
    </row>
    <row r="108" spans="2:21" x14ac:dyDescent="0.2">
      <c r="B108" s="19">
        <v>100</v>
      </c>
      <c r="C108" s="100" t="str">
        <f t="shared" si="6"/>
        <v/>
      </c>
      <c r="D108" s="100"/>
      <c r="E108" s="19"/>
      <c r="F108" s="8"/>
      <c r="G108" s="19" t="s">
        <v>3</v>
      </c>
      <c r="H108" s="106"/>
      <c r="I108" s="106"/>
      <c r="J108" s="19"/>
      <c r="K108" s="100" t="str">
        <f t="shared" si="5"/>
        <v/>
      </c>
      <c r="L108" s="100"/>
      <c r="M108" s="6" t="str">
        <f t="shared" si="7"/>
        <v/>
      </c>
      <c r="N108" s="19"/>
      <c r="O108" s="8"/>
      <c r="P108" s="106"/>
      <c r="Q108" s="106"/>
      <c r="R108" s="104" t="str">
        <f t="shared" si="8"/>
        <v/>
      </c>
      <c r="S108" s="104"/>
      <c r="T108" s="105" t="str">
        <f t="shared" si="9"/>
        <v/>
      </c>
      <c r="U108" s="105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C00-000000000000}">
      <formula1>"買,売"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  <vt:lpstr>'検証シート　FIB1.5'!Print_Area</vt:lpstr>
      <vt:lpstr>'検証シート　FIB2.0'!Print_Area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大内 百世</cp:lastModifiedBy>
  <cp:revision/>
  <cp:lastPrinted>2020-11-13T09:32:45Z</cp:lastPrinted>
  <dcterms:created xsi:type="dcterms:W3CDTF">2013-10-09T23:04:08Z</dcterms:created>
  <dcterms:modified xsi:type="dcterms:W3CDTF">2020-11-15T03:47:14Z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