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FXトレード20240221\CMA　株式会社　チャーマスター\ＣMA受講\入学後\カリキュラム一覧\⑥過去検証を進めよう\検証データ\PB（ピンバー）\"/>
    </mc:Choice>
  </mc:AlternateContent>
  <bookViews>
    <workbookView xWindow="-120" yWindow="-120" windowWidth="29040" windowHeight="1584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4" i="1" l="1"/>
  <c r="D64" i="1"/>
  <c r="D66" i="1" l="1"/>
  <c r="E66" i="1"/>
  <c r="F66" i="1"/>
  <c r="K64" i="1"/>
  <c r="E64" i="1"/>
  <c r="I13" i="1" l="1"/>
  <c r="H13" i="1"/>
  <c r="G13" i="1"/>
  <c r="F65" i="1"/>
  <c r="F67" i="1" s="1"/>
  <c r="E65" i="1"/>
  <c r="E67" i="1" s="1"/>
  <c r="D65" i="1"/>
  <c r="D67" i="1" s="1"/>
  <c r="J14" i="1" l="1"/>
  <c r="M14" i="1" s="1"/>
  <c r="K14" i="1"/>
  <c r="N14" i="1" s="1"/>
  <c r="L14" i="1"/>
  <c r="O14" i="1" s="1"/>
  <c r="G14" i="1" l="1"/>
  <c r="J15" i="1" s="1"/>
  <c r="M15" i="1" s="1"/>
  <c r="I14" i="1"/>
  <c r="L15" i="1"/>
  <c r="O15" i="1" s="1"/>
  <c r="H14" i="1"/>
  <c r="K15" i="1" s="1"/>
  <c r="N15" i="1" s="1"/>
  <c r="H15" i="1" s="1"/>
  <c r="G15" i="1" l="1"/>
  <c r="J16" i="1" s="1"/>
  <c r="M16" i="1" s="1"/>
  <c r="I15" i="1"/>
  <c r="L16" i="1" l="1"/>
  <c r="O16" i="1" s="1"/>
  <c r="G16" i="1"/>
  <c r="K16" i="1"/>
  <c r="N16" i="1" s="1"/>
  <c r="H16" i="1" l="1"/>
  <c r="K17" i="1" s="1"/>
  <c r="N17" i="1" s="1"/>
  <c r="H17" i="1" s="1"/>
  <c r="I16" i="1"/>
  <c r="L17" i="1" s="1"/>
  <c r="O17" i="1" s="1"/>
  <c r="I17" i="1" s="1"/>
  <c r="J17" i="1"/>
  <c r="M17" i="1" s="1"/>
  <c r="G17" i="1" l="1"/>
  <c r="L18" i="1"/>
  <c r="O18" i="1" s="1"/>
  <c r="I18" i="1" s="1"/>
  <c r="K18" i="1"/>
  <c r="N18" i="1" s="1"/>
  <c r="L19" i="1" l="1"/>
  <c r="O19" i="1" s="1"/>
  <c r="I19" i="1" s="1"/>
  <c r="J18" i="1"/>
  <c r="M18" i="1" s="1"/>
  <c r="H18" i="1"/>
  <c r="G18" i="1" l="1"/>
  <c r="J19" i="1" s="1"/>
  <c r="M19" i="1" s="1"/>
  <c r="G19" i="1" s="1"/>
  <c r="L20" i="1"/>
  <c r="O20" i="1" s="1"/>
  <c r="I20" i="1" s="1"/>
  <c r="K19" i="1"/>
  <c r="N19" i="1" s="1"/>
  <c r="H19" i="1" l="1"/>
  <c r="K20" i="1" s="1"/>
  <c r="N20" i="1" s="1"/>
  <c r="H20" i="1" s="1"/>
  <c r="L21" i="1"/>
  <c r="O21" i="1" s="1"/>
  <c r="I21" i="1" s="1"/>
  <c r="J20" i="1"/>
  <c r="M20" i="1" s="1"/>
  <c r="G20" i="1" s="1"/>
  <c r="J21" i="1" l="1"/>
  <c r="M21" i="1" s="1"/>
  <c r="G21" i="1" s="1"/>
  <c r="K21" i="1"/>
  <c r="N21" i="1" s="1"/>
  <c r="H21" i="1" s="1"/>
  <c r="L22" i="1"/>
  <c r="O22" i="1" s="1"/>
  <c r="I22" i="1" s="1"/>
  <c r="L23" i="1" l="1"/>
  <c r="O23" i="1" s="1"/>
  <c r="I23" i="1" s="1"/>
  <c r="K22" i="1"/>
  <c r="N22" i="1" s="1"/>
  <c r="H22" i="1" s="1"/>
  <c r="J22" i="1"/>
  <c r="M22" i="1" s="1"/>
  <c r="G22" i="1" s="1"/>
  <c r="J23" i="1" l="1"/>
  <c r="M23" i="1" s="1"/>
  <c r="G23" i="1" s="1"/>
  <c r="K23" i="1"/>
  <c r="N23" i="1" s="1"/>
  <c r="H23" i="1" s="1"/>
  <c r="L24" i="1"/>
  <c r="O24" i="1" s="1"/>
  <c r="I24" i="1" s="1"/>
  <c r="L25" i="1" l="1"/>
  <c r="O25" i="1" s="1"/>
  <c r="I25" i="1" s="1"/>
  <c r="K24" i="1"/>
  <c r="N24" i="1" s="1"/>
  <c r="H24" i="1" s="1"/>
  <c r="J24" i="1"/>
  <c r="M24" i="1" s="1"/>
  <c r="G24" i="1" s="1"/>
  <c r="J25" i="1" l="1"/>
  <c r="M25" i="1" s="1"/>
  <c r="G25" i="1" s="1"/>
  <c r="K25" i="1"/>
  <c r="N25" i="1" s="1"/>
  <c r="H25" i="1" s="1"/>
  <c r="L26" i="1"/>
  <c r="O26" i="1" s="1"/>
  <c r="I26" i="1" s="1"/>
  <c r="L27" i="1" l="1"/>
  <c r="O27" i="1" s="1"/>
  <c r="I27" i="1" s="1"/>
  <c r="K26" i="1"/>
  <c r="N26" i="1" s="1"/>
  <c r="H26" i="1" s="1"/>
  <c r="J26" i="1"/>
  <c r="M26" i="1" s="1"/>
  <c r="G26" i="1" s="1"/>
  <c r="J27" i="1" l="1"/>
  <c r="M27" i="1" s="1"/>
  <c r="G27" i="1" s="1"/>
  <c r="K27" i="1"/>
  <c r="N27" i="1" s="1"/>
  <c r="H27" i="1" s="1"/>
  <c r="L28" i="1"/>
  <c r="O28" i="1" s="1"/>
  <c r="I28" i="1" s="1"/>
  <c r="L29" i="1" l="1"/>
  <c r="O29" i="1" s="1"/>
  <c r="I29" i="1" s="1"/>
  <c r="K28" i="1"/>
  <c r="N28" i="1" s="1"/>
  <c r="H28" i="1" s="1"/>
  <c r="J28" i="1"/>
  <c r="M28" i="1" s="1"/>
  <c r="G28" i="1" s="1"/>
  <c r="J29" i="1" l="1"/>
  <c r="M29" i="1" s="1"/>
  <c r="G29" i="1" s="1"/>
  <c r="K29" i="1"/>
  <c r="N29" i="1" s="1"/>
  <c r="H29" i="1" s="1"/>
  <c r="L30" i="1"/>
  <c r="O30" i="1" s="1"/>
  <c r="I30" i="1" s="1"/>
  <c r="L31" i="1" l="1"/>
  <c r="O31" i="1" s="1"/>
  <c r="I31" i="1" s="1"/>
  <c r="K30" i="1"/>
  <c r="N30" i="1" s="1"/>
  <c r="H30" i="1" s="1"/>
  <c r="J30" i="1"/>
  <c r="M30" i="1" s="1"/>
  <c r="G30" i="1" s="1"/>
  <c r="J31" i="1" l="1"/>
  <c r="M31" i="1" s="1"/>
  <c r="G31" i="1" s="1"/>
  <c r="K31" i="1"/>
  <c r="N31" i="1" s="1"/>
  <c r="H31" i="1" s="1"/>
  <c r="L32" i="1"/>
  <c r="O32" i="1" s="1"/>
  <c r="I32" i="1" s="1"/>
  <c r="L33" i="1" l="1"/>
  <c r="O33" i="1" s="1"/>
  <c r="I33" i="1" s="1"/>
  <c r="K32" i="1"/>
  <c r="N32" i="1" s="1"/>
  <c r="H32" i="1" s="1"/>
  <c r="J32" i="1"/>
  <c r="M32" i="1" s="1"/>
  <c r="G32" i="1" s="1"/>
  <c r="J33" i="1" l="1"/>
  <c r="M33" i="1" s="1"/>
  <c r="G33" i="1" s="1"/>
  <c r="K33" i="1"/>
  <c r="N33" i="1" s="1"/>
  <c r="H33" i="1" s="1"/>
  <c r="L34" i="1"/>
  <c r="O34" i="1" s="1"/>
  <c r="I34" i="1" s="1"/>
  <c r="L35" i="1" l="1"/>
  <c r="O35" i="1" s="1"/>
  <c r="I35" i="1" s="1"/>
  <c r="K34" i="1"/>
  <c r="N34" i="1" s="1"/>
  <c r="H34" i="1" s="1"/>
  <c r="J34" i="1"/>
  <c r="M34" i="1" s="1"/>
  <c r="G34" i="1" s="1"/>
  <c r="J35" i="1" l="1"/>
  <c r="M35" i="1" s="1"/>
  <c r="G35" i="1" s="1"/>
  <c r="K35" i="1"/>
  <c r="N35" i="1" s="1"/>
  <c r="H35" i="1" s="1"/>
  <c r="L36" i="1"/>
  <c r="O36" i="1" s="1"/>
  <c r="I36" i="1" s="1"/>
  <c r="L37" i="1" l="1"/>
  <c r="O37" i="1" s="1"/>
  <c r="I37" i="1" s="1"/>
  <c r="K36" i="1"/>
  <c r="N36" i="1" s="1"/>
  <c r="H36" i="1" s="1"/>
  <c r="J36" i="1"/>
  <c r="M36" i="1" s="1"/>
  <c r="G36" i="1" s="1"/>
  <c r="J37" i="1" l="1"/>
  <c r="M37" i="1" s="1"/>
  <c r="G37" i="1" s="1"/>
  <c r="K37" i="1"/>
  <c r="N37" i="1" s="1"/>
  <c r="H37" i="1" s="1"/>
  <c r="L38" i="1"/>
  <c r="O38" i="1" s="1"/>
  <c r="I38" i="1" s="1"/>
  <c r="L39" i="1" l="1"/>
  <c r="O39" i="1" s="1"/>
  <c r="I39" i="1" s="1"/>
  <c r="K38" i="1"/>
  <c r="N38" i="1" s="1"/>
  <c r="H38" i="1" s="1"/>
  <c r="J38" i="1"/>
  <c r="M38" i="1" s="1"/>
  <c r="G38" i="1" s="1"/>
  <c r="J39" i="1" l="1"/>
  <c r="M39" i="1" s="1"/>
  <c r="G39" i="1" s="1"/>
  <c r="K39" i="1"/>
  <c r="N39" i="1" s="1"/>
  <c r="H39" i="1" s="1"/>
  <c r="L40" i="1"/>
  <c r="O40" i="1" s="1"/>
  <c r="I40" i="1" s="1"/>
  <c r="L41" i="1" l="1"/>
  <c r="O41" i="1" s="1"/>
  <c r="I41" i="1" s="1"/>
  <c r="K40" i="1"/>
  <c r="N40" i="1" s="1"/>
  <c r="H40" i="1" s="1"/>
  <c r="J40" i="1"/>
  <c r="M40" i="1" s="1"/>
  <c r="G40" i="1" s="1"/>
  <c r="J41" i="1" l="1"/>
  <c r="M41" i="1" s="1"/>
  <c r="G41" i="1" s="1"/>
  <c r="K41" i="1"/>
  <c r="N41" i="1" s="1"/>
  <c r="H41" i="1" s="1"/>
  <c r="L42" i="1"/>
  <c r="O42" i="1" s="1"/>
  <c r="I42" i="1" s="1"/>
  <c r="L43" i="1" l="1"/>
  <c r="O43" i="1" s="1"/>
  <c r="I43" i="1" s="1"/>
  <c r="K42" i="1"/>
  <c r="N42" i="1" s="1"/>
  <c r="H42" i="1" s="1"/>
  <c r="J42" i="1"/>
  <c r="M42" i="1" s="1"/>
  <c r="G42" i="1" s="1"/>
  <c r="J43" i="1" l="1"/>
  <c r="M43" i="1" s="1"/>
  <c r="G43" i="1" s="1"/>
  <c r="K43" i="1"/>
  <c r="N43" i="1" s="1"/>
  <c r="H43" i="1" s="1"/>
  <c r="L44" i="1"/>
  <c r="O44" i="1" s="1"/>
  <c r="I44" i="1" s="1"/>
  <c r="L45" i="1" l="1"/>
  <c r="O45" i="1" s="1"/>
  <c r="I45" i="1" s="1"/>
  <c r="K44" i="1"/>
  <c r="N44" i="1" s="1"/>
  <c r="H44" i="1" s="1"/>
  <c r="J44" i="1"/>
  <c r="M44" i="1" s="1"/>
  <c r="G44" i="1" s="1"/>
  <c r="J45" i="1" l="1"/>
  <c r="M45" i="1" s="1"/>
  <c r="G45" i="1" s="1"/>
  <c r="K45" i="1"/>
  <c r="N45" i="1" s="1"/>
  <c r="H45" i="1" s="1"/>
  <c r="L46" i="1"/>
  <c r="O46" i="1" s="1"/>
  <c r="I46" i="1" s="1"/>
  <c r="L47" i="1" l="1"/>
  <c r="O47" i="1" s="1"/>
  <c r="I47" i="1" s="1"/>
  <c r="L48" i="1" s="1"/>
  <c r="O48" i="1" s="1"/>
  <c r="I48" i="1" s="1"/>
  <c r="L49" i="1" s="1"/>
  <c r="O49" i="1" s="1"/>
  <c r="I49" i="1" s="1"/>
  <c r="K46" i="1"/>
  <c r="N46" i="1" s="1"/>
  <c r="H46" i="1" s="1"/>
  <c r="J46" i="1"/>
  <c r="M46" i="1" s="1"/>
  <c r="G46" i="1" s="1"/>
  <c r="K47" i="1" l="1"/>
  <c r="N47" i="1" s="1"/>
  <c r="H47" i="1" s="1"/>
  <c r="K48" i="1" s="1"/>
  <c r="N48" i="1" s="1"/>
  <c r="H48" i="1" s="1"/>
  <c r="J47" i="1"/>
  <c r="M47" i="1" s="1"/>
  <c r="G47" i="1" s="1"/>
  <c r="L50" i="1"/>
  <c r="O50" i="1" s="1"/>
  <c r="I50" i="1" s="1"/>
  <c r="J48" i="1" l="1"/>
  <c r="M48" i="1" s="1"/>
  <c r="G48" i="1" s="1"/>
  <c r="K49" i="1"/>
  <c r="N49" i="1" s="1"/>
  <c r="H49" i="1" s="1"/>
  <c r="K50" i="1" s="1"/>
  <c r="N50" i="1" s="1"/>
  <c r="H50" i="1" s="1"/>
  <c r="L51" i="1"/>
  <c r="O51" i="1" s="1"/>
  <c r="I51" i="1" s="1"/>
  <c r="J49" i="1" l="1"/>
  <c r="M49" i="1" s="1"/>
  <c r="G49" i="1" s="1"/>
  <c r="K51" i="1"/>
  <c r="N51" i="1" s="1"/>
  <c r="H51" i="1" s="1"/>
  <c r="K52" i="1" s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H58" i="1" s="1"/>
  <c r="L58" i="1"/>
  <c r="O58" i="1" s="1"/>
  <c r="I58" i="1" s="1"/>
  <c r="J56" i="1" l="1"/>
  <c r="M56" i="1" s="1"/>
  <c r="G56" i="1" s="1"/>
  <c r="K59" i="1"/>
  <c r="N59" i="1" s="1"/>
  <c r="H59" i="1" s="1"/>
  <c r="L59" i="1"/>
  <c r="O59" i="1" s="1"/>
  <c r="I59" i="1" s="1"/>
  <c r="J57" i="1" l="1"/>
  <c r="M57" i="1" s="1"/>
  <c r="G57" i="1" s="1"/>
  <c r="K60" i="1"/>
  <c r="N60" i="1" s="1"/>
  <c r="H60" i="1" s="1"/>
  <c r="L60" i="1"/>
  <c r="O60" i="1" s="1"/>
  <c r="I60" i="1" s="1"/>
  <c r="J58" i="1" l="1"/>
  <c r="M58" i="1" s="1"/>
  <c r="G58" i="1" s="1"/>
  <c r="K61" i="1"/>
  <c r="N61" i="1" s="1"/>
  <c r="H61" i="1" s="1"/>
  <c r="L61" i="1"/>
  <c r="O61" i="1" s="1"/>
  <c r="I61" i="1" s="1"/>
  <c r="J59" i="1" l="1"/>
  <c r="M59" i="1" s="1"/>
  <c r="G59" i="1" s="1"/>
  <c r="K62" i="1"/>
  <c r="N62" i="1" s="1"/>
  <c r="H62" i="1" s="1"/>
  <c r="L62" i="1"/>
  <c r="O62" i="1" s="1"/>
  <c r="I62" i="1" s="1"/>
  <c r="J60" i="1" l="1"/>
  <c r="M60" i="1" s="1"/>
  <c r="G60" i="1" s="1"/>
  <c r="K63" i="1"/>
  <c r="N63" i="1" s="1"/>
  <c r="L63" i="1"/>
  <c r="O63" i="1" s="1"/>
  <c r="H63" i="1" l="1"/>
  <c r="N64" i="1"/>
  <c r="H64" i="1" s="1"/>
  <c r="I63" i="1"/>
  <c r="O64" i="1"/>
  <c r="I64" i="1" s="1"/>
  <c r="I66" i="1" s="1"/>
  <c r="J61" i="1"/>
  <c r="M61" i="1" s="1"/>
  <c r="G61" i="1" s="1"/>
  <c r="H66" i="1" l="1"/>
  <c r="K66" i="1" s="1"/>
  <c r="L66" i="1"/>
  <c r="J62" i="1"/>
  <c r="M62" i="1" s="1"/>
  <c r="G62" i="1" s="1"/>
  <c r="J63" i="1" l="1"/>
  <c r="M63" i="1" s="1"/>
  <c r="G63" i="1" l="1"/>
  <c r="M64" i="1"/>
  <c r="G64" i="1" s="1"/>
  <c r="G66" i="1" s="1"/>
  <c r="J66" i="1" s="1"/>
</calcChain>
</file>

<file path=xl/sharedStrings.xml><?xml version="1.0" encoding="utf-8"?>
<sst xmlns="http://schemas.openxmlformats.org/spreadsheetml/2006/main" count="63" uniqueCount="52">
  <si>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</si>
  <si>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</si>
  <si>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</si>
  <si>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</si>
  <si>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</si>
  <si>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</si>
  <si>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</si>
  <si>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</si>
  <si>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</si>
  <si>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</si>
  <si>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</si>
  <si>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</si>
  <si>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</si>
  <si>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</si>
  <si>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</si>
  <si>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</si>
  <si>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</si>
  <si>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</si>
  <si>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</si>
  <si>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</si>
  <si>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</si>
  <si>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</si>
  <si>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</si>
  <si>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</si>
  <si>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</si>
  <si>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</si>
  <si>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</si>
  <si>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</si>
  <si>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</si>
  <si>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</si>
  <si>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</si>
  <si>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</si>
  <si>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</si>
  <si>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</si>
  <si>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</si>
  <si>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GBP/USD</t>
    <phoneticPr fontId="1"/>
  </si>
  <si>
    <t>トレンドフォロー（ダウ理論）</t>
    <rPh sb="11" eb="13">
      <t>リロン</t>
    </rPh>
    <phoneticPr fontId="1"/>
  </si>
  <si>
    <t>検証足での水平線（アップトレンドで直近高値を下抜けしたら1度様子見、直近安値も下抜けしたらダウントレンドかも？と判断　又は　その逆）</t>
    <rPh sb="0" eb="2">
      <t>ケンショウ</t>
    </rPh>
    <rPh sb="2" eb="3">
      <t>アシ</t>
    </rPh>
    <phoneticPr fontId="1"/>
  </si>
  <si>
    <r>
      <t>　　　　　　　　　　　　　　　　　　　　(</t>
    </r>
    <r>
      <rPr>
        <sz val="11"/>
        <color rgb="FF00B0F0"/>
        <rFont val="游ゴシック"/>
        <family val="3"/>
        <charset val="128"/>
        <scheme val="minor"/>
      </rPr>
      <t>青色</t>
    </r>
    <r>
      <rPr>
        <sz val="11"/>
        <color theme="1"/>
        <rFont val="游ゴシック"/>
        <family val="2"/>
        <charset val="128"/>
        <scheme val="minor"/>
      </rPr>
      <t>で塗りつぶしたところはフィボナッチターゲット</t>
    </r>
    <r>
      <rPr>
        <sz val="11"/>
        <color rgb="FF00B0F0"/>
        <rFont val="游ゴシック"/>
        <family val="3"/>
        <charset val="128"/>
        <scheme val="minor"/>
      </rPr>
      <t>3まで</t>
    </r>
    <r>
      <rPr>
        <sz val="11"/>
        <color theme="1"/>
        <rFont val="游ゴシック"/>
        <family val="2"/>
        <charset val="128"/>
        <scheme val="minor"/>
      </rPr>
      <t>とれている）</t>
    </r>
    <rPh sb="21" eb="22">
      <t>アオ</t>
    </rPh>
    <phoneticPr fontId="1"/>
  </si>
  <si>
    <t>MAが水平に近い移動から角度を付けたゴールデンクロス、デッドクロスしてから出現したピンバー(MAタッチは必須)</t>
    <rPh sb="3" eb="5">
      <t>スイヘイ</t>
    </rPh>
    <rPh sb="6" eb="7">
      <t>チカ</t>
    </rPh>
    <rPh sb="8" eb="10">
      <t>イドウ</t>
    </rPh>
    <rPh sb="12" eb="14">
      <t>カクド</t>
    </rPh>
    <rPh sb="15" eb="16">
      <t>ツ</t>
    </rPh>
    <rPh sb="37" eb="39">
      <t>シュツゲン</t>
    </rPh>
    <rPh sb="52" eb="54">
      <t>ヒッス</t>
    </rPh>
    <phoneticPr fontId="1"/>
  </si>
  <si>
    <t>ピンパーが出現した時　2本のMAが　買いなら10MAが20MAより上で水平より上向き、売りなら10MAが20MAより下で下向き</t>
    <rPh sb="5" eb="7">
      <t>シュツゲン</t>
    </rPh>
    <rPh sb="9" eb="10">
      <t>トキ</t>
    </rPh>
    <rPh sb="12" eb="13">
      <t>ホン</t>
    </rPh>
    <rPh sb="18" eb="19">
      <t>カ</t>
    </rPh>
    <rPh sb="33" eb="34">
      <t>ウエ</t>
    </rPh>
    <rPh sb="35" eb="37">
      <t>スイヘイ</t>
    </rPh>
    <rPh sb="39" eb="40">
      <t>ウエ</t>
    </rPh>
    <rPh sb="40" eb="41">
      <t>ム</t>
    </rPh>
    <rPh sb="43" eb="44">
      <t>ウ</t>
    </rPh>
    <rPh sb="58" eb="59">
      <t>シタ</t>
    </rPh>
    <rPh sb="60" eb="62">
      <t>シタム</t>
    </rPh>
    <phoneticPr fontId="1"/>
  </si>
  <si>
    <r>
      <t>フィボナッチターゲット1.27, 1.5, 2.0で決済(</t>
    </r>
    <r>
      <rPr>
        <sz val="11"/>
        <color rgb="FFFFC000"/>
        <rFont val="游ゴシック"/>
        <family val="3"/>
        <charset val="128"/>
        <scheme val="minor"/>
      </rPr>
      <t>黄色</t>
    </r>
    <r>
      <rPr>
        <sz val="11"/>
        <color theme="1"/>
        <rFont val="游ゴシック"/>
        <family val="2"/>
        <charset val="128"/>
        <scheme val="minor"/>
      </rPr>
      <t>で塗りつぶしたところはフィボナッチターゲット</t>
    </r>
    <r>
      <rPr>
        <sz val="11"/>
        <color rgb="FFFFC000"/>
        <rFont val="游ゴシック"/>
        <family val="3"/>
        <charset val="128"/>
        <scheme val="minor"/>
      </rPr>
      <t>5まで</t>
    </r>
    <r>
      <rPr>
        <sz val="11"/>
        <color theme="1"/>
        <rFont val="游ゴシック"/>
        <family val="2"/>
        <charset val="128"/>
        <scheme val="minor"/>
      </rPr>
      <t>とれている）</t>
    </r>
    <rPh sb="29" eb="31">
      <t>キイロ</t>
    </rPh>
    <rPh sb="32" eb="33">
      <t>ヌ</t>
    </rPh>
    <phoneticPr fontId="1"/>
  </si>
  <si>
    <t>NZD/USD</t>
    <phoneticPr fontId="1"/>
  </si>
  <si>
    <t>NZD/USD</t>
    <phoneticPr fontId="1"/>
  </si>
  <si>
    <t>1H足</t>
    <rPh sb="2" eb="3">
      <t>アシ</t>
    </rPh>
    <phoneticPr fontId="1"/>
  </si>
  <si>
    <t>・戻りの無い相場の確認をして、トレンド転換するかと思いきやトレンド継続だったり
　まだトレンドが続きそうだと思うと転換だったり、分からない。
・大きなローソク足が急に出てくる、MAに近づく頃にはトレンドが終わっている感じがする。
・レンジが多く、トレンドが短い感じで波をつかめない。</t>
    <rPh sb="1" eb="2">
      <t>モド</t>
    </rPh>
    <rPh sb="4" eb="5">
      <t>ナ</t>
    </rPh>
    <rPh sb="6" eb="8">
      <t>ソウバ</t>
    </rPh>
    <rPh sb="9" eb="11">
      <t>カクニン</t>
    </rPh>
    <rPh sb="19" eb="21">
      <t>テンカン</t>
    </rPh>
    <rPh sb="25" eb="26">
      <t>オモ</t>
    </rPh>
    <rPh sb="33" eb="35">
      <t>ケイゾク</t>
    </rPh>
    <rPh sb="48" eb="49">
      <t>ツヅ</t>
    </rPh>
    <rPh sb="54" eb="55">
      <t>オモ</t>
    </rPh>
    <rPh sb="57" eb="59">
      <t>テンカン</t>
    </rPh>
    <rPh sb="64" eb="65">
      <t>ワ</t>
    </rPh>
    <rPh sb="72" eb="73">
      <t>オオ</t>
    </rPh>
    <rPh sb="79" eb="80">
      <t>アシ</t>
    </rPh>
    <rPh sb="81" eb="82">
      <t>キュウ</t>
    </rPh>
    <rPh sb="83" eb="84">
      <t>デ</t>
    </rPh>
    <rPh sb="91" eb="92">
      <t>チカ</t>
    </rPh>
    <rPh sb="94" eb="95">
      <t>コロ</t>
    </rPh>
    <rPh sb="102" eb="103">
      <t>オ</t>
    </rPh>
    <rPh sb="108" eb="109">
      <t>カン</t>
    </rPh>
    <rPh sb="120" eb="121">
      <t>オオ</t>
    </rPh>
    <rPh sb="128" eb="129">
      <t>ミジカ</t>
    </rPh>
    <rPh sb="130" eb="131">
      <t>カン</t>
    </rPh>
    <rPh sb="133" eb="134">
      <t>ナミ</t>
    </rPh>
    <phoneticPr fontId="1"/>
  </si>
  <si>
    <t>3と4</t>
    <phoneticPr fontId="1"/>
  </si>
  <si>
    <t>6-2</t>
    <phoneticPr fontId="1"/>
  </si>
  <si>
    <t>7と8</t>
    <phoneticPr fontId="1"/>
  </si>
  <si>
    <t>不明1</t>
    <rPh sb="0" eb="2">
      <t>フメイ</t>
    </rPh>
    <phoneticPr fontId="1"/>
  </si>
  <si>
    <t>不明2</t>
    <rPh sb="0" eb="2">
      <t>フメイ</t>
    </rPh>
    <phoneticPr fontId="1"/>
  </si>
  <si>
    <t>・画像で不明1と2で見送ったピンパーや、エントリー後の逆行
　難しい通貨ペアはあるのでしょうか？
　検証シートの入力は2回目です、1回目は途中でチャートの見方、エントリーポイントが分からなくなって
　やり直しました。　</t>
    <rPh sb="1" eb="3">
      <t>ガゾウ</t>
    </rPh>
    <rPh sb="4" eb="6">
      <t>フメイ</t>
    </rPh>
    <rPh sb="10" eb="12">
      <t>ミオク</t>
    </rPh>
    <rPh sb="25" eb="26">
      <t>ゴ</t>
    </rPh>
    <rPh sb="27" eb="29">
      <t>ギャッコウ</t>
    </rPh>
    <rPh sb="31" eb="32">
      <t>ムズカ</t>
    </rPh>
    <rPh sb="34" eb="36">
      <t>ツウカ</t>
    </rPh>
    <rPh sb="50" eb="52">
      <t>ケンショウ</t>
    </rPh>
    <rPh sb="56" eb="58">
      <t>ニュウリョク</t>
    </rPh>
    <rPh sb="60" eb="62">
      <t>カイメ</t>
    </rPh>
    <rPh sb="66" eb="68">
      <t>カイメ</t>
    </rPh>
    <rPh sb="69" eb="71">
      <t>トチュウ</t>
    </rPh>
    <rPh sb="77" eb="79">
      <t>ミカタ</t>
    </rPh>
    <rPh sb="90" eb="91">
      <t>ワ</t>
    </rPh>
    <rPh sb="102" eb="103">
      <t>ナオ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</si>
</sst>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/m/d;@"/>
    <numFmt numFmtId="177" formatCode="#,##0_);[Red]\(#,##0\)"/>
    <numFmt numFmtId="178" formatCode="#,##0_ "/>
    <numFmt numFmtId="179" formatCode="0.0%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rgb="FF00B0F0"/>
      <name val="游ゴシック"/>
      <family val="3"/>
      <charset val="128"/>
      <scheme val="minor"/>
    </font>
    <font>
      <sz val="11"/>
      <color rgb="FFFFC000"/>
      <name val="游ゴシック"/>
      <family val="3"/>
      <charset val="128"/>
      <scheme val="minor"/>
    </font>
    <font>
      <sz val="12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3" xfId="0" applyNumberFormat="1" applyFont="1" applyBorder="1">
      <alignment vertical="center"/>
    </xf>
    <xf numFmtId="0" fontId="11" fillId="0" borderId="4" xfId="0" applyNumberFormat="1" applyFont="1" applyBorder="1">
      <alignment vertical="center"/>
    </xf>
    <xf numFmtId="0" fontId="11" fillId="0" borderId="5" xfId="0" applyNumberFormat="1" applyFont="1" applyBorder="1">
      <alignment vertical="center"/>
    </xf>
    <xf numFmtId="0" fontId="11" fillId="0" borderId="8" xfId="0" applyNumberFormat="1" applyFont="1" applyBorder="1">
      <alignment vertical="center"/>
    </xf>
    <xf numFmtId="0" fontId="11" fillId="0" borderId="0" xfId="0" applyNumberFormat="1" applyFont="1" applyBorder="1">
      <alignment vertical="center"/>
    </xf>
    <xf numFmtId="0" fontId="11" fillId="0" borderId="9" xfId="0" applyNumberFormat="1" applyFont="1" applyBorder="1">
      <alignment vertical="center"/>
    </xf>
    <xf numFmtId="0" fontId="11" fillId="0" borderId="0" xfId="0" applyNumberFormat="1" applyFont="1" applyFill="1" applyBorder="1">
      <alignment vertical="center"/>
    </xf>
    <xf numFmtId="0" fontId="11" fillId="0" borderId="6" xfId="0" applyNumberFormat="1" applyFont="1" applyBorder="1">
      <alignment vertical="center"/>
    </xf>
    <xf numFmtId="0" fontId="11" fillId="0" borderId="1" xfId="0" applyNumberFormat="1" applyFont="1" applyBorder="1">
      <alignment vertical="center"/>
    </xf>
    <xf numFmtId="0" fontId="11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2" fillId="0" borderId="13" xfId="1" applyFont="1" applyFill="1" applyBorder="1">
      <alignment vertical="center"/>
    </xf>
    <xf numFmtId="0" fontId="12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1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0" fillId="0" borderId="0" xfId="0" applyAlignment="1">
      <alignment vertical="center"/>
    </xf>
    <xf numFmtId="0" fontId="11" fillId="4" borderId="9" xfId="0" applyNumberFormat="1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1" fillId="0" borderId="9" xfId="0" applyNumberFormat="1" applyFont="1" applyFill="1" applyBorder="1">
      <alignment vertical="center"/>
    </xf>
    <xf numFmtId="0" fontId="15" fillId="0" borderId="0" xfId="2" applyFont="1" applyAlignment="1">
      <alignment horizontal="center" vertical="center"/>
    </xf>
    <xf numFmtId="56" fontId="15" fillId="0" borderId="0" xfId="2" applyNumberFormat="1" applyFont="1" applyAlignment="1">
      <alignment horizontal="center" vertical="center"/>
    </xf>
    <xf numFmtId="49" fontId="15" fillId="0" borderId="0" xfId="2" applyNumberFormat="1" applyFont="1" applyAlignment="1">
      <alignment horizontal="center"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=""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=""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=""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=""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=""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=""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=""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=""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=""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=""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=""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=""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=""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=""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=""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=""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=""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=""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=""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=""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=""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=""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=""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0</xdr:colOff>
      <xdr:row>0</xdr:row>
      <xdr:rowOff>0</xdr:rowOff>
    </xdr:from>
    <xdr:to>
      <xdr:col>27</xdr:col>
      <xdr:colOff>268523</xdr:colOff>
      <xdr:row>40</xdr:row>
      <xdr:rowOff>98177</xdr:rowOff>
    </xdr:to>
    <xdr:pic>
      <xdr:nvPicPr>
        <xdr:cNvPr id="25" name="図 2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0063" y="0"/>
          <a:ext cx="16294336" cy="724192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27</xdr:col>
      <xdr:colOff>272837</xdr:colOff>
      <xdr:row>83</xdr:row>
      <xdr:rowOff>100094</xdr:rowOff>
    </xdr:to>
    <xdr:pic>
      <xdr:nvPicPr>
        <xdr:cNvPr id="26" name="図 2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0063" y="7679531"/>
          <a:ext cx="16298650" cy="724384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27</xdr:col>
      <xdr:colOff>268523</xdr:colOff>
      <xdr:row>125</xdr:row>
      <xdr:rowOff>98177</xdr:rowOff>
    </xdr:to>
    <xdr:pic>
      <xdr:nvPicPr>
        <xdr:cNvPr id="27" name="図 2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0063" y="15180469"/>
          <a:ext cx="16294336" cy="724192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27</xdr:col>
      <xdr:colOff>272837</xdr:colOff>
      <xdr:row>168</xdr:row>
      <xdr:rowOff>100094</xdr:rowOff>
    </xdr:to>
    <xdr:pic>
      <xdr:nvPicPr>
        <xdr:cNvPr id="28" name="図 2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00063" y="22860000"/>
          <a:ext cx="16298650" cy="724384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170</xdr:row>
      <xdr:rowOff>0</xdr:rowOff>
    </xdr:from>
    <xdr:to>
      <xdr:col>27</xdr:col>
      <xdr:colOff>268523</xdr:colOff>
      <xdr:row>210</xdr:row>
      <xdr:rowOff>98177</xdr:rowOff>
    </xdr:to>
    <xdr:pic>
      <xdr:nvPicPr>
        <xdr:cNvPr id="29" name="図 28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00063" y="30360938"/>
          <a:ext cx="16294336" cy="724192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213</xdr:row>
      <xdr:rowOff>0</xdr:rowOff>
    </xdr:from>
    <xdr:to>
      <xdr:col>27</xdr:col>
      <xdr:colOff>272837</xdr:colOff>
      <xdr:row>253</xdr:row>
      <xdr:rowOff>100094</xdr:rowOff>
    </xdr:to>
    <xdr:pic>
      <xdr:nvPicPr>
        <xdr:cNvPr id="30" name="図 29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0063" y="38040469"/>
          <a:ext cx="16298650" cy="724384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257</xdr:row>
      <xdr:rowOff>0</xdr:rowOff>
    </xdr:from>
    <xdr:to>
      <xdr:col>27</xdr:col>
      <xdr:colOff>272837</xdr:colOff>
      <xdr:row>297</xdr:row>
      <xdr:rowOff>100094</xdr:rowOff>
    </xdr:to>
    <xdr:pic>
      <xdr:nvPicPr>
        <xdr:cNvPr id="31" name="図 30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00063" y="45898594"/>
          <a:ext cx="16298650" cy="724384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300</xdr:row>
      <xdr:rowOff>0</xdr:rowOff>
    </xdr:from>
    <xdr:to>
      <xdr:col>30</xdr:col>
      <xdr:colOff>54858</xdr:colOff>
      <xdr:row>340</xdr:row>
      <xdr:rowOff>100094</xdr:rowOff>
    </xdr:to>
    <xdr:pic>
      <xdr:nvPicPr>
        <xdr:cNvPr id="32" name="図 31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00063" y="53578125"/>
          <a:ext cx="17938046" cy="72438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tabSelected="1" zoomScaleNormal="100" workbookViewId="0">
      <pane xSplit="1" ySplit="13" topLeftCell="B14" activePane="bottomRight" state="frozen"/>
      <selection pane="topRight" activeCell="B1" sqref="B1"/>
      <selection pane="bottomLeft" activeCell="A9" sqref="A9"/>
      <selection pane="bottomRight" activeCell="D72" sqref="D72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43</v>
      </c>
    </row>
    <row r="2" spans="1:18" x14ac:dyDescent="0.4">
      <c r="A2" s="1" t="s">
        <v>8</v>
      </c>
      <c r="C2" t="s">
        <v>44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13</v>
      </c>
    </row>
    <row r="5" spans="1:18" x14ac:dyDescent="0.4">
      <c r="A5" s="1"/>
      <c r="C5" s="29" t="s">
        <v>36</v>
      </c>
    </row>
    <row r="6" spans="1:18" x14ac:dyDescent="0.4">
      <c r="A6" s="1"/>
      <c r="C6" s="29" t="s">
        <v>37</v>
      </c>
    </row>
    <row r="7" spans="1:18" x14ac:dyDescent="0.4">
      <c r="A7" s="1"/>
      <c r="C7" s="82" t="s">
        <v>39</v>
      </c>
    </row>
    <row r="8" spans="1:18" x14ac:dyDescent="0.4">
      <c r="A8" s="1"/>
      <c r="C8" s="82" t="s">
        <v>40</v>
      </c>
    </row>
    <row r="9" spans="1:18" x14ac:dyDescent="0.4">
      <c r="A9" s="1" t="s">
        <v>12</v>
      </c>
      <c r="C9" s="29" t="s">
        <v>41</v>
      </c>
    </row>
    <row r="10" spans="1:18" ht="19.5" thickBot="1" x14ac:dyDescent="0.45">
      <c r="A10" s="1"/>
      <c r="C10" s="29" t="s">
        <v>38</v>
      </c>
    </row>
    <row r="11" spans="1:18" ht="19.5" thickBot="1" x14ac:dyDescent="0.45">
      <c r="A11" s="24" t="s">
        <v>0</v>
      </c>
      <c r="B11" s="24" t="s">
        <v>1</v>
      </c>
      <c r="C11" s="24" t="s">
        <v>1</v>
      </c>
      <c r="D11" s="47" t="s">
        <v>25</v>
      </c>
      <c r="E11" s="25"/>
      <c r="F11" s="26"/>
      <c r="G11" s="84" t="s">
        <v>3</v>
      </c>
      <c r="H11" s="85"/>
      <c r="I11" s="91"/>
      <c r="J11" s="84" t="s">
        <v>23</v>
      </c>
      <c r="K11" s="85"/>
      <c r="L11" s="91"/>
      <c r="M11" s="84" t="s">
        <v>24</v>
      </c>
      <c r="N11" s="85"/>
      <c r="O11" s="91"/>
    </row>
    <row r="12" spans="1:18" ht="19.5" thickBot="1" x14ac:dyDescent="0.45">
      <c r="A12" s="27"/>
      <c r="B12" s="27" t="s">
        <v>2</v>
      </c>
      <c r="C12" s="62" t="s">
        <v>29</v>
      </c>
      <c r="D12" s="13">
        <v>1.27</v>
      </c>
      <c r="E12" s="14">
        <v>1.5</v>
      </c>
      <c r="F12" s="15">
        <v>2</v>
      </c>
      <c r="G12" s="13">
        <v>1.27</v>
      </c>
      <c r="H12" s="14">
        <v>1.5</v>
      </c>
      <c r="I12" s="15">
        <v>2</v>
      </c>
      <c r="J12" s="13">
        <v>1.27</v>
      </c>
      <c r="K12" s="14">
        <v>1.5</v>
      </c>
      <c r="L12" s="15">
        <v>2</v>
      </c>
      <c r="M12" s="13">
        <v>1.27</v>
      </c>
      <c r="N12" s="14">
        <v>1.5</v>
      </c>
      <c r="O12" s="15">
        <v>2</v>
      </c>
    </row>
    <row r="13" spans="1:18" ht="19.5" thickBot="1" x14ac:dyDescent="0.45">
      <c r="A13" s="28" t="s">
        <v>9</v>
      </c>
      <c r="B13" s="12"/>
      <c r="C13" s="48"/>
      <c r="D13" s="17"/>
      <c r="E13" s="16"/>
      <c r="F13" s="18"/>
      <c r="G13" s="19">
        <f>C3</f>
        <v>100000</v>
      </c>
      <c r="H13" s="20">
        <f>C3</f>
        <v>100000</v>
      </c>
      <c r="I13" s="21">
        <f>C3</f>
        <v>100000</v>
      </c>
      <c r="J13" s="88" t="s">
        <v>23</v>
      </c>
      <c r="K13" s="89"/>
      <c r="L13" s="90"/>
      <c r="M13" s="88"/>
      <c r="N13" s="89"/>
      <c r="O13" s="90"/>
    </row>
    <row r="14" spans="1:18" x14ac:dyDescent="0.4">
      <c r="A14" s="9">
        <v>1</v>
      </c>
      <c r="B14" s="23">
        <v>45121</v>
      </c>
      <c r="C14" s="49">
        <v>1</v>
      </c>
      <c r="D14" s="52">
        <v>-1</v>
      </c>
      <c r="E14" s="53">
        <v>-1</v>
      </c>
      <c r="F14" s="54">
        <v>-1</v>
      </c>
      <c r="G14" s="22">
        <f>IF(D14="","",G13+M14)</f>
        <v>97000</v>
      </c>
      <c r="H14" s="22">
        <f t="shared" ref="H14" si="0">IF(E14="","",H13+N14)</f>
        <v>97000</v>
      </c>
      <c r="I14" s="22">
        <f t="shared" ref="I14" si="1">IF(F14="","",I13+O14)</f>
        <v>97000</v>
      </c>
      <c r="J14" s="40">
        <f>IF(G13="","",G13*0.03)</f>
        <v>3000</v>
      </c>
      <c r="K14" s="41">
        <f>IF(H13="","",H13*0.03)</f>
        <v>3000</v>
      </c>
      <c r="L14" s="42">
        <f>IF(I13="","",I13*0.03)</f>
        <v>3000</v>
      </c>
      <c r="M14" s="40">
        <f>IF(D14="","",J14*D14)</f>
        <v>-3000</v>
      </c>
      <c r="N14" s="41">
        <f>IF(E14="","",K14*E14)</f>
        <v>-3000</v>
      </c>
      <c r="O14" s="42">
        <f>IF(F14="","",L14*F14)</f>
        <v>-3000</v>
      </c>
      <c r="P14" s="39"/>
      <c r="Q14" s="39"/>
      <c r="R14" s="39"/>
    </row>
    <row r="15" spans="1:18" x14ac:dyDescent="0.4">
      <c r="A15" s="9">
        <v>2</v>
      </c>
      <c r="B15" s="5">
        <v>45149</v>
      </c>
      <c r="C15" s="46">
        <v>2</v>
      </c>
      <c r="D15" s="55">
        <v>1.27</v>
      </c>
      <c r="E15" s="56">
        <v>1.5</v>
      </c>
      <c r="F15" s="83">
        <v>2</v>
      </c>
      <c r="G15" s="22">
        <f t="shared" ref="G15:G47" si="2">IF(D15="","",G14+M15)</f>
        <v>100695.7</v>
      </c>
      <c r="H15" s="22">
        <f t="shared" ref="H15:H47" si="3">IF(E15="","",H14+N15)</f>
        <v>101365</v>
      </c>
      <c r="I15" s="22">
        <f t="shared" ref="I15:I47" si="4">IF(F15="","",I14+O15)</f>
        <v>102820</v>
      </c>
      <c r="J15" s="43">
        <f t="shared" ref="J15:J17" si="5">IF(G14="","",G14*0.03)</f>
        <v>2910</v>
      </c>
      <c r="K15" s="44">
        <f t="shared" ref="K15:K17" si="6">IF(H14="","",H14*0.03)</f>
        <v>2910</v>
      </c>
      <c r="L15" s="45">
        <f t="shared" ref="L15:L17" si="7">IF(I14="","",I14*0.03)</f>
        <v>2910</v>
      </c>
      <c r="M15" s="43">
        <f t="shared" ref="M15:M17" si="8">IF(D15="","",J15*D15)</f>
        <v>3695.7000000000003</v>
      </c>
      <c r="N15" s="44">
        <f t="shared" ref="N15:N17" si="9">IF(E15="","",K15*E15)</f>
        <v>4365</v>
      </c>
      <c r="O15" s="45">
        <f t="shared" ref="O15:O17" si="10">IF(F15="","",L15*F15)</f>
        <v>5820</v>
      </c>
      <c r="P15" s="39"/>
      <c r="Q15" s="39"/>
      <c r="R15" s="39"/>
    </row>
    <row r="16" spans="1:18" x14ac:dyDescent="0.4">
      <c r="A16" s="9">
        <v>3</v>
      </c>
      <c r="B16" s="5">
        <v>45175</v>
      </c>
      <c r="C16" s="46">
        <v>1</v>
      </c>
      <c r="D16" s="55">
        <v>-1</v>
      </c>
      <c r="E16" s="56">
        <v>-1</v>
      </c>
      <c r="F16" s="78">
        <v>-1</v>
      </c>
      <c r="G16" s="22">
        <f t="shared" si="2"/>
        <v>97674.828999999998</v>
      </c>
      <c r="H16" s="22">
        <f t="shared" si="3"/>
        <v>98324.05</v>
      </c>
      <c r="I16" s="22">
        <f t="shared" si="4"/>
        <v>99735.4</v>
      </c>
      <c r="J16" s="43">
        <f t="shared" si="5"/>
        <v>3020.8709999999996</v>
      </c>
      <c r="K16" s="44">
        <f t="shared" si="6"/>
        <v>3040.95</v>
      </c>
      <c r="L16" s="45">
        <f t="shared" si="7"/>
        <v>3084.6</v>
      </c>
      <c r="M16" s="43">
        <f t="shared" si="8"/>
        <v>-3020.8709999999996</v>
      </c>
      <c r="N16" s="44">
        <f t="shared" si="9"/>
        <v>-3040.95</v>
      </c>
      <c r="O16" s="45">
        <f t="shared" si="10"/>
        <v>-3084.6</v>
      </c>
      <c r="P16" s="39"/>
      <c r="Q16" s="39"/>
      <c r="R16" s="39"/>
    </row>
    <row r="17" spans="1:18" x14ac:dyDescent="0.4">
      <c r="A17" s="9">
        <v>4</v>
      </c>
      <c r="B17" s="5">
        <v>45182</v>
      </c>
      <c r="C17" s="46">
        <v>1</v>
      </c>
      <c r="D17" s="55">
        <v>-1</v>
      </c>
      <c r="E17" s="56">
        <v>-1</v>
      </c>
      <c r="F17" s="78">
        <v>-1</v>
      </c>
      <c r="G17" s="22">
        <f t="shared" si="2"/>
        <v>94744.584130000003</v>
      </c>
      <c r="H17" s="22">
        <f t="shared" si="3"/>
        <v>95374.328500000003</v>
      </c>
      <c r="I17" s="22">
        <f t="shared" si="4"/>
        <v>96743.337999999989</v>
      </c>
      <c r="J17" s="43">
        <f t="shared" si="5"/>
        <v>2930.24487</v>
      </c>
      <c r="K17" s="44">
        <f t="shared" si="6"/>
        <v>2949.7215000000001</v>
      </c>
      <c r="L17" s="45">
        <f t="shared" si="7"/>
        <v>2992.0619999999999</v>
      </c>
      <c r="M17" s="43">
        <f t="shared" si="8"/>
        <v>-2930.24487</v>
      </c>
      <c r="N17" s="44">
        <f t="shared" si="9"/>
        <v>-2949.7215000000001</v>
      </c>
      <c r="O17" s="45">
        <f t="shared" si="10"/>
        <v>-2992.0619999999999</v>
      </c>
      <c r="P17" s="39"/>
      <c r="Q17" s="39"/>
      <c r="R17" s="39"/>
    </row>
    <row r="18" spans="1:18" x14ac:dyDescent="0.4">
      <c r="A18" s="9">
        <v>5</v>
      </c>
      <c r="B18" s="5">
        <v>45184</v>
      </c>
      <c r="C18" s="46">
        <v>2</v>
      </c>
      <c r="D18" s="55">
        <v>-1</v>
      </c>
      <c r="E18" s="56">
        <v>-1</v>
      </c>
      <c r="F18" s="78">
        <v>-1</v>
      </c>
      <c r="G18" s="22">
        <f t="shared" si="2"/>
        <v>91902.246606100001</v>
      </c>
      <c r="H18" s="22">
        <f t="shared" si="3"/>
        <v>92513.098645000005</v>
      </c>
      <c r="I18" s="22">
        <f t="shared" si="4"/>
        <v>93841.037859999982</v>
      </c>
      <c r="J18" s="43">
        <f t="shared" ref="J18:J63" si="11">IF(G17="","",G17*0.03)</f>
        <v>2842.3375239000002</v>
      </c>
      <c r="K18" s="44">
        <f t="shared" ref="K18:K63" si="12">IF(H17="","",H17*0.03)</f>
        <v>2861.229855</v>
      </c>
      <c r="L18" s="45">
        <f t="shared" ref="L18:L63" si="13">IF(I17="","",I17*0.03)</f>
        <v>2902.3001399999994</v>
      </c>
      <c r="M18" s="43">
        <f t="shared" ref="M18:M63" si="14">IF(D18="","",J18*D18)</f>
        <v>-2842.3375239000002</v>
      </c>
      <c r="N18" s="44">
        <f t="shared" ref="N18:N63" si="15">IF(E18="","",K18*E18)</f>
        <v>-2861.229855</v>
      </c>
      <c r="O18" s="45">
        <f t="shared" ref="O18:O63" si="16">IF(F18="","",L18*F18)</f>
        <v>-2902.3001399999994</v>
      </c>
      <c r="P18" s="39"/>
      <c r="Q18" s="39"/>
      <c r="R18" s="39"/>
    </row>
    <row r="19" spans="1:18" x14ac:dyDescent="0.4">
      <c r="A19" s="9">
        <v>6</v>
      </c>
      <c r="B19" s="5">
        <v>45196</v>
      </c>
      <c r="C19" s="46">
        <v>2</v>
      </c>
      <c r="D19" s="55">
        <v>-1</v>
      </c>
      <c r="E19" s="56">
        <v>-1</v>
      </c>
      <c r="F19" s="78">
        <v>-1</v>
      </c>
      <c r="G19" s="22">
        <f t="shared" si="2"/>
        <v>89145.179207916997</v>
      </c>
      <c r="H19" s="22">
        <f t="shared" si="3"/>
        <v>89737.705685649998</v>
      </c>
      <c r="I19" s="22">
        <f t="shared" si="4"/>
        <v>91025.806724199982</v>
      </c>
      <c r="J19" s="43">
        <f t="shared" si="11"/>
        <v>2757.067398183</v>
      </c>
      <c r="K19" s="44">
        <f t="shared" si="12"/>
        <v>2775.3929593500002</v>
      </c>
      <c r="L19" s="45">
        <f t="shared" si="13"/>
        <v>2815.2311357999993</v>
      </c>
      <c r="M19" s="43">
        <f t="shared" si="14"/>
        <v>-2757.067398183</v>
      </c>
      <c r="N19" s="44">
        <f t="shared" si="15"/>
        <v>-2775.3929593500002</v>
      </c>
      <c r="O19" s="45">
        <f t="shared" si="16"/>
        <v>-2815.2311357999993</v>
      </c>
      <c r="P19" s="39"/>
      <c r="Q19" s="39"/>
      <c r="R19" s="39"/>
    </row>
    <row r="20" spans="1:18" x14ac:dyDescent="0.4">
      <c r="A20" s="9">
        <v>7</v>
      </c>
      <c r="B20" s="5">
        <v>45201</v>
      </c>
      <c r="C20" s="46">
        <v>2</v>
      </c>
      <c r="D20" s="55">
        <v>-1</v>
      </c>
      <c r="E20" s="56">
        <v>-1</v>
      </c>
      <c r="F20" s="78">
        <v>-1</v>
      </c>
      <c r="G20" s="22">
        <f t="shared" si="2"/>
        <v>86470.823831679489</v>
      </c>
      <c r="H20" s="22">
        <f t="shared" si="3"/>
        <v>87045.574515080501</v>
      </c>
      <c r="I20" s="22">
        <f t="shared" si="4"/>
        <v>88295.032522473979</v>
      </c>
      <c r="J20" s="43">
        <f t="shared" si="11"/>
        <v>2674.35537623751</v>
      </c>
      <c r="K20" s="44">
        <f t="shared" si="12"/>
        <v>2692.1311705694998</v>
      </c>
      <c r="L20" s="45">
        <f t="shared" si="13"/>
        <v>2730.7742017259993</v>
      </c>
      <c r="M20" s="43">
        <f t="shared" si="14"/>
        <v>-2674.35537623751</v>
      </c>
      <c r="N20" s="44">
        <f t="shared" si="15"/>
        <v>-2692.1311705694998</v>
      </c>
      <c r="O20" s="45">
        <f t="shared" si="16"/>
        <v>-2730.7742017259993</v>
      </c>
      <c r="P20" s="39"/>
      <c r="Q20" s="39"/>
      <c r="R20" s="39"/>
    </row>
    <row r="21" spans="1:18" x14ac:dyDescent="0.4">
      <c r="A21" s="9">
        <v>8</v>
      </c>
      <c r="B21" s="5">
        <v>45204</v>
      </c>
      <c r="C21" s="46">
        <v>1</v>
      </c>
      <c r="D21" s="55">
        <v>-1</v>
      </c>
      <c r="E21" s="56">
        <v>-1</v>
      </c>
      <c r="F21" s="78">
        <v>-1</v>
      </c>
      <c r="G21" s="22">
        <f t="shared" si="2"/>
        <v>83876.699116729098</v>
      </c>
      <c r="H21" s="22">
        <f t="shared" si="3"/>
        <v>84434.207279628085</v>
      </c>
      <c r="I21" s="22">
        <f t="shared" si="4"/>
        <v>85646.181546799766</v>
      </c>
      <c r="J21" s="43">
        <f t="shared" si="11"/>
        <v>2594.1247149503847</v>
      </c>
      <c r="K21" s="44">
        <f t="shared" si="12"/>
        <v>2611.3672354524151</v>
      </c>
      <c r="L21" s="45">
        <f t="shared" si="13"/>
        <v>2648.8509756742192</v>
      </c>
      <c r="M21" s="43">
        <f t="shared" si="14"/>
        <v>-2594.1247149503847</v>
      </c>
      <c r="N21" s="44">
        <f t="shared" si="15"/>
        <v>-2611.3672354524151</v>
      </c>
      <c r="O21" s="45">
        <f t="shared" si="16"/>
        <v>-2648.8509756742192</v>
      </c>
      <c r="P21" s="39"/>
      <c r="Q21" s="39"/>
      <c r="R21" s="39"/>
    </row>
    <row r="22" spans="1:18" x14ac:dyDescent="0.4">
      <c r="A22" s="9">
        <v>9</v>
      </c>
      <c r="B22" s="5">
        <v>45245</v>
      </c>
      <c r="C22" s="46">
        <v>1</v>
      </c>
      <c r="D22" s="55">
        <v>1.27</v>
      </c>
      <c r="E22" s="56">
        <v>1.5</v>
      </c>
      <c r="F22" s="83">
        <v>2</v>
      </c>
      <c r="G22" s="22">
        <f t="shared" si="2"/>
        <v>87072.401353076479</v>
      </c>
      <c r="H22" s="22">
        <f t="shared" si="3"/>
        <v>88233.746607211346</v>
      </c>
      <c r="I22" s="22">
        <f t="shared" si="4"/>
        <v>90784.952439607747</v>
      </c>
      <c r="J22" s="43">
        <f t="shared" si="11"/>
        <v>2516.3009735018727</v>
      </c>
      <c r="K22" s="44">
        <f t="shared" si="12"/>
        <v>2533.0262183888426</v>
      </c>
      <c r="L22" s="45">
        <f t="shared" si="13"/>
        <v>2569.3854464039928</v>
      </c>
      <c r="M22" s="43">
        <f t="shared" si="14"/>
        <v>3195.7022363473784</v>
      </c>
      <c r="N22" s="44">
        <f t="shared" si="15"/>
        <v>3799.5393275832639</v>
      </c>
      <c r="O22" s="45">
        <f t="shared" si="16"/>
        <v>5138.7708928079855</v>
      </c>
      <c r="P22" s="39"/>
      <c r="Q22" s="39"/>
      <c r="R22" s="39"/>
    </row>
    <row r="23" spans="1:18" x14ac:dyDescent="0.4">
      <c r="A23" s="9">
        <v>10</v>
      </c>
      <c r="B23" s="5">
        <v>45259</v>
      </c>
      <c r="C23" s="46">
        <v>1</v>
      </c>
      <c r="D23" s="55">
        <v>1.27</v>
      </c>
      <c r="E23" s="56">
        <v>1.5</v>
      </c>
      <c r="F23" s="83">
        <v>2</v>
      </c>
      <c r="G23" s="22">
        <f t="shared" si="2"/>
        <v>90389.859844628692</v>
      </c>
      <c r="H23" s="22">
        <f t="shared" si="3"/>
        <v>92204.265204535855</v>
      </c>
      <c r="I23" s="22">
        <f t="shared" si="4"/>
        <v>96232.049585984205</v>
      </c>
      <c r="J23" s="43">
        <f t="shared" si="11"/>
        <v>2612.1720405922943</v>
      </c>
      <c r="K23" s="44">
        <f t="shared" si="12"/>
        <v>2647.0123982163404</v>
      </c>
      <c r="L23" s="45">
        <f t="shared" si="13"/>
        <v>2723.5485731882322</v>
      </c>
      <c r="M23" s="43">
        <f t="shared" si="14"/>
        <v>3317.4584915522137</v>
      </c>
      <c r="N23" s="44">
        <f t="shared" si="15"/>
        <v>3970.5185973245107</v>
      </c>
      <c r="O23" s="45">
        <f t="shared" si="16"/>
        <v>5447.0971463764645</v>
      </c>
      <c r="P23" s="39"/>
      <c r="Q23" s="39"/>
      <c r="R23" s="39"/>
    </row>
    <row r="24" spans="1:18" x14ac:dyDescent="0.4">
      <c r="A24" s="9">
        <v>11</v>
      </c>
      <c r="B24" s="5">
        <v>45260</v>
      </c>
      <c r="C24" s="46">
        <v>1</v>
      </c>
      <c r="D24" s="55">
        <v>-1</v>
      </c>
      <c r="E24" s="56">
        <v>-1</v>
      </c>
      <c r="F24" s="78">
        <v>-1</v>
      </c>
      <c r="G24" s="22">
        <f t="shared" si="2"/>
        <v>87678.16404928983</v>
      </c>
      <c r="H24" s="22">
        <f t="shared" si="3"/>
        <v>89438.137248399784</v>
      </c>
      <c r="I24" s="22">
        <f t="shared" si="4"/>
        <v>93345.088098404682</v>
      </c>
      <c r="J24" s="43">
        <f t="shared" si="11"/>
        <v>2711.6957953388605</v>
      </c>
      <c r="K24" s="44">
        <f t="shared" si="12"/>
        <v>2766.1279561360757</v>
      </c>
      <c r="L24" s="45">
        <f t="shared" si="13"/>
        <v>2886.961487579526</v>
      </c>
      <c r="M24" s="43">
        <f t="shared" si="14"/>
        <v>-2711.6957953388605</v>
      </c>
      <c r="N24" s="44">
        <f t="shared" si="15"/>
        <v>-2766.1279561360757</v>
      </c>
      <c r="O24" s="45">
        <f t="shared" si="16"/>
        <v>-2886.961487579526</v>
      </c>
      <c r="P24" s="39"/>
      <c r="Q24" s="39"/>
      <c r="R24" s="39"/>
    </row>
    <row r="25" spans="1:18" x14ac:dyDescent="0.4">
      <c r="A25" s="9">
        <v>12</v>
      </c>
      <c r="B25" s="5">
        <v>45296</v>
      </c>
      <c r="C25" s="46">
        <v>2</v>
      </c>
      <c r="D25" s="55">
        <v>1.27</v>
      </c>
      <c r="E25" s="56">
        <v>1.5</v>
      </c>
      <c r="F25" s="98">
        <v>2</v>
      </c>
      <c r="G25" s="22">
        <f t="shared" si="2"/>
        <v>91018.702099567774</v>
      </c>
      <c r="H25" s="22">
        <f t="shared" si="3"/>
        <v>93462.85342457777</v>
      </c>
      <c r="I25" s="22">
        <f t="shared" si="4"/>
        <v>98945.793384308956</v>
      </c>
      <c r="J25" s="43">
        <f t="shared" si="11"/>
        <v>2630.3449214786947</v>
      </c>
      <c r="K25" s="44">
        <f t="shared" si="12"/>
        <v>2683.1441174519932</v>
      </c>
      <c r="L25" s="45">
        <f t="shared" si="13"/>
        <v>2800.3526429521403</v>
      </c>
      <c r="M25" s="43">
        <f t="shared" si="14"/>
        <v>3340.5380502779421</v>
      </c>
      <c r="N25" s="44">
        <f t="shared" si="15"/>
        <v>4024.7161761779898</v>
      </c>
      <c r="O25" s="45">
        <f t="shared" si="16"/>
        <v>5600.7052859042806</v>
      </c>
      <c r="P25" s="39"/>
      <c r="Q25" s="39"/>
      <c r="R25" s="39"/>
    </row>
    <row r="26" spans="1:18" x14ac:dyDescent="0.4">
      <c r="A26" s="9">
        <v>13</v>
      </c>
      <c r="B26" s="5">
        <v>45300</v>
      </c>
      <c r="C26" s="46">
        <v>1</v>
      </c>
      <c r="D26" s="55">
        <v>-1</v>
      </c>
      <c r="E26" s="56">
        <v>-1</v>
      </c>
      <c r="F26" s="78">
        <v>-1</v>
      </c>
      <c r="G26" s="22">
        <f t="shared" si="2"/>
        <v>88288.141036580739</v>
      </c>
      <c r="H26" s="22">
        <f t="shared" si="3"/>
        <v>90658.96782184043</v>
      </c>
      <c r="I26" s="22">
        <f t="shared" si="4"/>
        <v>95977.419582779694</v>
      </c>
      <c r="J26" s="43">
        <f t="shared" si="11"/>
        <v>2730.561062987033</v>
      </c>
      <c r="K26" s="44">
        <f t="shared" si="12"/>
        <v>2803.8856027373331</v>
      </c>
      <c r="L26" s="45">
        <f t="shared" si="13"/>
        <v>2968.3738015292683</v>
      </c>
      <c r="M26" s="43">
        <f t="shared" si="14"/>
        <v>-2730.561062987033</v>
      </c>
      <c r="N26" s="44">
        <f t="shared" si="15"/>
        <v>-2803.8856027373331</v>
      </c>
      <c r="O26" s="45">
        <f t="shared" si="16"/>
        <v>-2968.3738015292683</v>
      </c>
      <c r="P26" s="39"/>
      <c r="Q26" s="39"/>
      <c r="R26" s="39"/>
    </row>
    <row r="27" spans="1:18" x14ac:dyDescent="0.4">
      <c r="A27" s="9">
        <v>14</v>
      </c>
      <c r="B27" s="5">
        <v>45307</v>
      </c>
      <c r="C27" s="46">
        <v>2</v>
      </c>
      <c r="D27" s="55">
        <v>1.27</v>
      </c>
      <c r="E27" s="56">
        <v>1.5</v>
      </c>
      <c r="F27" s="83">
        <v>2</v>
      </c>
      <c r="G27" s="22">
        <f t="shared" si="2"/>
        <v>91651.919210074469</v>
      </c>
      <c r="H27" s="22">
        <f t="shared" si="3"/>
        <v>94738.621373823247</v>
      </c>
      <c r="I27" s="22">
        <f t="shared" si="4"/>
        <v>101736.06475774647</v>
      </c>
      <c r="J27" s="43">
        <f t="shared" si="11"/>
        <v>2648.6442310974221</v>
      </c>
      <c r="K27" s="44">
        <f t="shared" si="12"/>
        <v>2719.7690346552126</v>
      </c>
      <c r="L27" s="45">
        <f t="shared" si="13"/>
        <v>2879.3225874833906</v>
      </c>
      <c r="M27" s="43">
        <f t="shared" si="14"/>
        <v>3363.7781734937262</v>
      </c>
      <c r="N27" s="44">
        <f t="shared" si="15"/>
        <v>4079.653551982819</v>
      </c>
      <c r="O27" s="45">
        <f t="shared" si="16"/>
        <v>5758.6451749667813</v>
      </c>
      <c r="P27" s="39"/>
      <c r="Q27" s="39"/>
      <c r="R27" s="39"/>
    </row>
    <row r="28" spans="1:18" x14ac:dyDescent="0.4">
      <c r="A28" s="9">
        <v>15</v>
      </c>
      <c r="B28" s="5">
        <v>45358</v>
      </c>
      <c r="C28" s="46">
        <v>1</v>
      </c>
      <c r="D28" s="55">
        <v>1.27</v>
      </c>
      <c r="E28" s="56">
        <v>1.5</v>
      </c>
      <c r="F28" s="83">
        <v>2</v>
      </c>
      <c r="G28" s="22">
        <f t="shared" si="2"/>
        <v>95143.857331978303</v>
      </c>
      <c r="H28" s="22">
        <f t="shared" si="3"/>
        <v>99001.859335645291</v>
      </c>
      <c r="I28" s="22">
        <f t="shared" si="4"/>
        <v>107840.22864321126</v>
      </c>
      <c r="J28" s="43">
        <f t="shared" si="11"/>
        <v>2749.5575763022339</v>
      </c>
      <c r="K28" s="44">
        <f t="shared" si="12"/>
        <v>2842.1586412146971</v>
      </c>
      <c r="L28" s="45">
        <f t="shared" si="13"/>
        <v>3052.0819427323941</v>
      </c>
      <c r="M28" s="43">
        <f t="shared" si="14"/>
        <v>3491.9381219038369</v>
      </c>
      <c r="N28" s="44">
        <f t="shared" si="15"/>
        <v>4263.2379618220457</v>
      </c>
      <c r="O28" s="45">
        <f t="shared" si="16"/>
        <v>6104.1638854647881</v>
      </c>
      <c r="P28" s="39"/>
      <c r="Q28" s="39"/>
      <c r="R28" s="39"/>
    </row>
    <row r="29" spans="1:18" x14ac:dyDescent="0.4">
      <c r="A29" s="9">
        <v>16</v>
      </c>
      <c r="B29" s="5"/>
      <c r="C29" s="46"/>
      <c r="D29" s="55"/>
      <c r="E29" s="56"/>
      <c r="F29" s="57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3">
        <f t="shared" si="11"/>
        <v>2854.3157199593488</v>
      </c>
      <c r="K29" s="44">
        <f t="shared" si="12"/>
        <v>2970.0557800693587</v>
      </c>
      <c r="L29" s="45">
        <f t="shared" si="13"/>
        <v>3235.2068592963378</v>
      </c>
      <c r="M29" s="43" t="str">
        <f t="shared" si="14"/>
        <v/>
      </c>
      <c r="N29" s="44" t="str">
        <f t="shared" si="15"/>
        <v/>
      </c>
      <c r="O29" s="45" t="str">
        <f t="shared" si="16"/>
        <v/>
      </c>
      <c r="P29" s="39"/>
      <c r="Q29" s="39"/>
      <c r="R29" s="39"/>
    </row>
    <row r="30" spans="1:18" x14ac:dyDescent="0.4">
      <c r="A30" s="9">
        <v>17</v>
      </c>
      <c r="B30" s="5"/>
      <c r="C30" s="46"/>
      <c r="D30" s="55"/>
      <c r="E30" s="56"/>
      <c r="F30" s="57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3" t="str">
        <f t="shared" si="11"/>
        <v/>
      </c>
      <c r="K30" s="44" t="str">
        <f t="shared" si="12"/>
        <v/>
      </c>
      <c r="L30" s="45" t="str">
        <f t="shared" si="13"/>
        <v/>
      </c>
      <c r="M30" s="43" t="str">
        <f t="shared" si="14"/>
        <v/>
      </c>
      <c r="N30" s="44" t="str">
        <f t="shared" si="15"/>
        <v/>
      </c>
      <c r="O30" s="45" t="str">
        <f t="shared" si="16"/>
        <v/>
      </c>
      <c r="P30" s="39"/>
      <c r="Q30" s="39"/>
      <c r="R30" s="39"/>
    </row>
    <row r="31" spans="1:18" x14ac:dyDescent="0.4">
      <c r="A31" s="9">
        <v>18</v>
      </c>
      <c r="B31" s="5"/>
      <c r="C31" s="46"/>
      <c r="D31" s="55"/>
      <c r="E31" s="56"/>
      <c r="F31" s="57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3" t="str">
        <f t="shared" si="11"/>
        <v/>
      </c>
      <c r="K31" s="44" t="str">
        <f t="shared" si="12"/>
        <v/>
      </c>
      <c r="L31" s="45" t="str">
        <f t="shared" si="13"/>
        <v/>
      </c>
      <c r="M31" s="43" t="str">
        <f t="shared" si="14"/>
        <v/>
      </c>
      <c r="N31" s="44" t="str">
        <f t="shared" si="15"/>
        <v/>
      </c>
      <c r="O31" s="45" t="str">
        <f t="shared" si="16"/>
        <v/>
      </c>
      <c r="P31" s="39"/>
      <c r="Q31" s="39"/>
      <c r="R31" s="39"/>
    </row>
    <row r="32" spans="1:18" x14ac:dyDescent="0.4">
      <c r="A32" s="9">
        <v>19</v>
      </c>
      <c r="B32" s="5"/>
      <c r="C32" s="46"/>
      <c r="D32" s="55"/>
      <c r="E32" s="56"/>
      <c r="F32" s="57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3" t="str">
        <f t="shared" si="11"/>
        <v/>
      </c>
      <c r="K32" s="44" t="str">
        <f t="shared" si="12"/>
        <v/>
      </c>
      <c r="L32" s="45" t="str">
        <f t="shared" si="13"/>
        <v/>
      </c>
      <c r="M32" s="43" t="str">
        <f t="shared" si="14"/>
        <v/>
      </c>
      <c r="N32" s="44" t="str">
        <f t="shared" si="15"/>
        <v/>
      </c>
      <c r="O32" s="45" t="str">
        <f t="shared" si="16"/>
        <v/>
      </c>
      <c r="P32" s="39"/>
      <c r="Q32" s="39"/>
      <c r="R32" s="39"/>
    </row>
    <row r="33" spans="1:18" x14ac:dyDescent="0.4">
      <c r="A33" s="9">
        <v>20</v>
      </c>
      <c r="B33" s="5"/>
      <c r="C33" s="46"/>
      <c r="D33" s="55"/>
      <c r="E33" s="56"/>
      <c r="F33" s="57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3" t="str">
        <f t="shared" si="11"/>
        <v/>
      </c>
      <c r="K33" s="44" t="str">
        <f t="shared" si="12"/>
        <v/>
      </c>
      <c r="L33" s="45" t="str">
        <f t="shared" si="13"/>
        <v/>
      </c>
      <c r="M33" s="43" t="str">
        <f t="shared" si="14"/>
        <v/>
      </c>
      <c r="N33" s="44" t="str">
        <f t="shared" si="15"/>
        <v/>
      </c>
      <c r="O33" s="45" t="str">
        <f t="shared" si="16"/>
        <v/>
      </c>
      <c r="P33" s="39"/>
      <c r="Q33" s="39"/>
      <c r="R33" s="39"/>
    </row>
    <row r="34" spans="1:18" x14ac:dyDescent="0.4">
      <c r="A34" s="9">
        <v>21</v>
      </c>
      <c r="B34" s="5"/>
      <c r="C34" s="46"/>
      <c r="D34" s="55"/>
      <c r="E34" s="56"/>
      <c r="F34" s="78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3" t="str">
        <f t="shared" si="11"/>
        <v/>
      </c>
      <c r="K34" s="44" t="str">
        <f t="shared" si="12"/>
        <v/>
      </c>
      <c r="L34" s="45" t="str">
        <f t="shared" si="13"/>
        <v/>
      </c>
      <c r="M34" s="43" t="str">
        <f t="shared" si="14"/>
        <v/>
      </c>
      <c r="N34" s="44" t="str">
        <f t="shared" si="15"/>
        <v/>
      </c>
      <c r="O34" s="45" t="str">
        <f t="shared" si="16"/>
        <v/>
      </c>
      <c r="P34" s="39"/>
      <c r="Q34" s="39"/>
      <c r="R34" s="39"/>
    </row>
    <row r="35" spans="1:18" x14ac:dyDescent="0.4">
      <c r="A35" s="9">
        <v>22</v>
      </c>
      <c r="B35" s="5"/>
      <c r="C35" s="46"/>
      <c r="D35" s="55"/>
      <c r="E35" s="56"/>
      <c r="F35" s="78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3" t="str">
        <f t="shared" si="11"/>
        <v/>
      </c>
      <c r="K35" s="44" t="str">
        <f t="shared" si="12"/>
        <v/>
      </c>
      <c r="L35" s="45" t="str">
        <f t="shared" si="13"/>
        <v/>
      </c>
      <c r="M35" s="43" t="str">
        <f t="shared" si="14"/>
        <v/>
      </c>
      <c r="N35" s="44" t="str">
        <f t="shared" si="15"/>
        <v/>
      </c>
      <c r="O35" s="45" t="str">
        <f t="shared" si="16"/>
        <v/>
      </c>
      <c r="P35" s="39"/>
      <c r="Q35" s="39"/>
      <c r="R35" s="39"/>
    </row>
    <row r="36" spans="1:18" x14ac:dyDescent="0.4">
      <c r="A36" s="9">
        <v>23</v>
      </c>
      <c r="B36" s="5"/>
      <c r="C36" s="46"/>
      <c r="D36" s="55"/>
      <c r="E36" s="56"/>
      <c r="F36" s="57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3" t="str">
        <f t="shared" si="11"/>
        <v/>
      </c>
      <c r="K36" s="44" t="str">
        <f t="shared" si="12"/>
        <v/>
      </c>
      <c r="L36" s="45" t="str">
        <f t="shared" si="13"/>
        <v/>
      </c>
      <c r="M36" s="43" t="str">
        <f t="shared" si="14"/>
        <v/>
      </c>
      <c r="N36" s="44" t="str">
        <f t="shared" si="15"/>
        <v/>
      </c>
      <c r="O36" s="45" t="str">
        <f t="shared" si="16"/>
        <v/>
      </c>
      <c r="P36" s="39"/>
      <c r="Q36" s="39"/>
      <c r="R36" s="39"/>
    </row>
    <row r="37" spans="1:18" x14ac:dyDescent="0.4">
      <c r="A37" s="9">
        <v>24</v>
      </c>
      <c r="B37" s="5"/>
      <c r="C37" s="46"/>
      <c r="D37" s="55"/>
      <c r="E37" s="56"/>
      <c r="F37" s="57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3" t="str">
        <f t="shared" si="11"/>
        <v/>
      </c>
      <c r="K37" s="44" t="str">
        <f t="shared" si="12"/>
        <v/>
      </c>
      <c r="L37" s="45" t="str">
        <f t="shared" si="13"/>
        <v/>
      </c>
      <c r="M37" s="43" t="str">
        <f t="shared" si="14"/>
        <v/>
      </c>
      <c r="N37" s="44" t="str">
        <f t="shared" si="15"/>
        <v/>
      </c>
      <c r="O37" s="45" t="str">
        <f t="shared" si="16"/>
        <v/>
      </c>
      <c r="P37" s="39"/>
      <c r="Q37" s="39"/>
      <c r="R37" s="39"/>
    </row>
    <row r="38" spans="1:18" x14ac:dyDescent="0.4">
      <c r="A38" s="9">
        <v>25</v>
      </c>
      <c r="B38" s="5"/>
      <c r="C38" s="46"/>
      <c r="D38" s="55"/>
      <c r="E38" s="56"/>
      <c r="F38" s="57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3" t="str">
        <f t="shared" si="11"/>
        <v/>
      </c>
      <c r="K38" s="44" t="str">
        <f t="shared" si="12"/>
        <v/>
      </c>
      <c r="L38" s="45" t="str">
        <f t="shared" si="13"/>
        <v/>
      </c>
      <c r="M38" s="43" t="str">
        <f t="shared" si="14"/>
        <v/>
      </c>
      <c r="N38" s="44" t="str">
        <f t="shared" si="15"/>
        <v/>
      </c>
      <c r="O38" s="45" t="str">
        <f t="shared" si="16"/>
        <v/>
      </c>
      <c r="P38" s="39"/>
      <c r="Q38" s="39"/>
      <c r="R38" s="39"/>
    </row>
    <row r="39" spans="1:18" x14ac:dyDescent="0.4">
      <c r="A39" s="9">
        <v>26</v>
      </c>
      <c r="B39" s="5"/>
      <c r="C39" s="46"/>
      <c r="D39" s="55"/>
      <c r="E39" s="56"/>
      <c r="F39" s="78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3" t="str">
        <f t="shared" si="11"/>
        <v/>
      </c>
      <c r="K39" s="44" t="str">
        <f t="shared" si="12"/>
        <v/>
      </c>
      <c r="L39" s="45" t="str">
        <f t="shared" si="13"/>
        <v/>
      </c>
      <c r="M39" s="43" t="str">
        <f t="shared" si="14"/>
        <v/>
      </c>
      <c r="N39" s="44" t="str">
        <f t="shared" si="15"/>
        <v/>
      </c>
      <c r="O39" s="45" t="str">
        <f t="shared" si="16"/>
        <v/>
      </c>
      <c r="P39" s="39"/>
      <c r="Q39" s="39"/>
      <c r="R39" s="39"/>
    </row>
    <row r="40" spans="1:18" x14ac:dyDescent="0.4">
      <c r="A40" s="9">
        <v>27</v>
      </c>
      <c r="B40" s="5"/>
      <c r="C40" s="46"/>
      <c r="D40" s="55"/>
      <c r="E40" s="56"/>
      <c r="F40" s="78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3" t="str">
        <f t="shared" si="11"/>
        <v/>
      </c>
      <c r="K40" s="44" t="str">
        <f t="shared" si="12"/>
        <v/>
      </c>
      <c r="L40" s="45" t="str">
        <f t="shared" si="13"/>
        <v/>
      </c>
      <c r="M40" s="43" t="str">
        <f t="shared" si="14"/>
        <v/>
      </c>
      <c r="N40" s="44" t="str">
        <f t="shared" si="15"/>
        <v/>
      </c>
      <c r="O40" s="45" t="str">
        <f t="shared" si="16"/>
        <v/>
      </c>
      <c r="P40" s="39"/>
      <c r="Q40" s="39"/>
      <c r="R40" s="39"/>
    </row>
    <row r="41" spans="1:18" x14ac:dyDescent="0.4">
      <c r="A41" s="9">
        <v>28</v>
      </c>
      <c r="B41" s="5"/>
      <c r="C41" s="46"/>
      <c r="D41" s="55"/>
      <c r="E41" s="56"/>
      <c r="F41" s="57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3" t="str">
        <f t="shared" si="11"/>
        <v/>
      </c>
      <c r="K41" s="44" t="str">
        <f t="shared" si="12"/>
        <v/>
      </c>
      <c r="L41" s="45" t="str">
        <f t="shared" si="13"/>
        <v/>
      </c>
      <c r="M41" s="43" t="str">
        <f t="shared" si="14"/>
        <v/>
      </c>
      <c r="N41" s="44" t="str">
        <f t="shared" si="15"/>
        <v/>
      </c>
      <c r="O41" s="45" t="str">
        <f t="shared" si="16"/>
        <v/>
      </c>
      <c r="P41" s="39"/>
      <c r="Q41" s="39"/>
      <c r="R41" s="39"/>
    </row>
    <row r="42" spans="1:18" x14ac:dyDescent="0.4">
      <c r="A42" s="9">
        <v>29</v>
      </c>
      <c r="B42" s="5"/>
      <c r="C42" s="46"/>
      <c r="D42" s="55"/>
      <c r="E42" s="56"/>
      <c r="F42" s="57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3" t="str">
        <f t="shared" si="11"/>
        <v/>
      </c>
      <c r="K42" s="44" t="str">
        <f t="shared" si="12"/>
        <v/>
      </c>
      <c r="L42" s="45" t="str">
        <f t="shared" si="13"/>
        <v/>
      </c>
      <c r="M42" s="43" t="str">
        <f t="shared" si="14"/>
        <v/>
      </c>
      <c r="N42" s="44" t="str">
        <f t="shared" si="15"/>
        <v/>
      </c>
      <c r="O42" s="45" t="str">
        <f t="shared" si="16"/>
        <v/>
      </c>
      <c r="P42" s="39"/>
      <c r="Q42" s="39"/>
      <c r="R42" s="39"/>
    </row>
    <row r="43" spans="1:18" x14ac:dyDescent="0.4">
      <c r="A43" s="9">
        <v>30</v>
      </c>
      <c r="B43" s="5"/>
      <c r="C43" s="46"/>
      <c r="D43" s="55"/>
      <c r="E43" s="56"/>
      <c r="F43" s="57"/>
      <c r="G43" s="22" t="str">
        <f t="shared" si="2"/>
        <v/>
      </c>
      <c r="H43" s="22" t="str">
        <f t="shared" si="3"/>
        <v/>
      </c>
      <c r="I43" s="22" t="str">
        <f t="shared" si="4"/>
        <v/>
      </c>
      <c r="J43" s="43" t="str">
        <f t="shared" si="11"/>
        <v/>
      </c>
      <c r="K43" s="44" t="str">
        <f t="shared" si="12"/>
        <v/>
      </c>
      <c r="L43" s="45" t="str">
        <f t="shared" si="13"/>
        <v/>
      </c>
      <c r="M43" s="43" t="str">
        <f t="shared" si="14"/>
        <v/>
      </c>
      <c r="N43" s="44" t="str">
        <f t="shared" si="15"/>
        <v/>
      </c>
      <c r="O43" s="45" t="str">
        <f t="shared" si="16"/>
        <v/>
      </c>
      <c r="P43" s="39"/>
      <c r="Q43" s="39"/>
      <c r="R43" s="39"/>
    </row>
    <row r="44" spans="1:18" x14ac:dyDescent="0.4">
      <c r="A44" s="9">
        <v>31</v>
      </c>
      <c r="B44" s="5"/>
      <c r="C44" s="46"/>
      <c r="D44" s="55"/>
      <c r="E44" s="58"/>
      <c r="F44" s="57"/>
      <c r="G44" s="22" t="str">
        <f t="shared" si="2"/>
        <v/>
      </c>
      <c r="H44" s="22" t="str">
        <f t="shared" si="3"/>
        <v/>
      </c>
      <c r="I44" s="22" t="str">
        <f t="shared" si="4"/>
        <v/>
      </c>
      <c r="J44" s="43" t="str">
        <f t="shared" si="11"/>
        <v/>
      </c>
      <c r="K44" s="44" t="str">
        <f t="shared" si="12"/>
        <v/>
      </c>
      <c r="L44" s="45" t="str">
        <f t="shared" si="13"/>
        <v/>
      </c>
      <c r="M44" s="43" t="str">
        <f t="shared" si="14"/>
        <v/>
      </c>
      <c r="N44" s="44" t="str">
        <f t="shared" si="15"/>
        <v/>
      </c>
      <c r="O44" s="45" t="str">
        <f t="shared" si="16"/>
        <v/>
      </c>
      <c r="P44" s="39"/>
      <c r="Q44" s="39"/>
      <c r="R44" s="39"/>
    </row>
    <row r="45" spans="1:18" x14ac:dyDescent="0.4">
      <c r="A45" s="9">
        <v>32</v>
      </c>
      <c r="B45" s="5"/>
      <c r="C45" s="46"/>
      <c r="D45" s="55"/>
      <c r="E45" s="58"/>
      <c r="F45" s="57"/>
      <c r="G45" s="22" t="str">
        <f t="shared" si="2"/>
        <v/>
      </c>
      <c r="H45" s="22" t="str">
        <f t="shared" si="3"/>
        <v/>
      </c>
      <c r="I45" s="22" t="str">
        <f t="shared" si="4"/>
        <v/>
      </c>
      <c r="J45" s="43" t="str">
        <f t="shared" si="11"/>
        <v/>
      </c>
      <c r="K45" s="44" t="str">
        <f t="shared" si="12"/>
        <v/>
      </c>
      <c r="L45" s="45" t="str">
        <f t="shared" si="13"/>
        <v/>
      </c>
      <c r="M45" s="43" t="str">
        <f t="shared" si="14"/>
        <v/>
      </c>
      <c r="N45" s="44" t="str">
        <f t="shared" si="15"/>
        <v/>
      </c>
      <c r="O45" s="45" t="str">
        <f t="shared" si="16"/>
        <v/>
      </c>
      <c r="P45" s="39"/>
      <c r="Q45" s="39"/>
      <c r="R45" s="39"/>
    </row>
    <row r="46" spans="1:18" x14ac:dyDescent="0.4">
      <c r="A46" s="9">
        <v>33</v>
      </c>
      <c r="B46" s="5"/>
      <c r="C46" s="46"/>
      <c r="D46" s="55"/>
      <c r="E46" s="58"/>
      <c r="F46" s="78"/>
      <c r="G46" s="22" t="str">
        <f t="shared" si="2"/>
        <v/>
      </c>
      <c r="H46" s="22" t="str">
        <f t="shared" si="3"/>
        <v/>
      </c>
      <c r="I46" s="22" t="str">
        <f t="shared" si="4"/>
        <v/>
      </c>
      <c r="J46" s="43" t="str">
        <f t="shared" si="11"/>
        <v/>
      </c>
      <c r="K46" s="44" t="str">
        <f t="shared" si="12"/>
        <v/>
      </c>
      <c r="L46" s="45" t="str">
        <f t="shared" si="13"/>
        <v/>
      </c>
      <c r="M46" s="43" t="str">
        <f t="shared" si="14"/>
        <v/>
      </c>
      <c r="N46" s="44" t="str">
        <f t="shared" si="15"/>
        <v/>
      </c>
      <c r="O46" s="45" t="str">
        <f t="shared" si="16"/>
        <v/>
      </c>
      <c r="P46" s="39"/>
      <c r="Q46" s="39"/>
      <c r="R46" s="39"/>
    </row>
    <row r="47" spans="1:18" x14ac:dyDescent="0.4">
      <c r="A47" s="9">
        <v>34</v>
      </c>
      <c r="B47" s="5"/>
      <c r="C47" s="46"/>
      <c r="D47" s="55"/>
      <c r="E47" s="58"/>
      <c r="F47" s="78"/>
      <c r="G47" s="22" t="str">
        <f t="shared" si="2"/>
        <v/>
      </c>
      <c r="H47" s="22" t="str">
        <f t="shared" si="3"/>
        <v/>
      </c>
      <c r="I47" s="22" t="str">
        <f t="shared" si="4"/>
        <v/>
      </c>
      <c r="J47" s="43" t="str">
        <f t="shared" si="11"/>
        <v/>
      </c>
      <c r="K47" s="44" t="str">
        <f t="shared" si="12"/>
        <v/>
      </c>
      <c r="L47" s="45" t="str">
        <f t="shared" si="13"/>
        <v/>
      </c>
      <c r="M47" s="43" t="str">
        <f>IF(D47="","",J47*D47)</f>
        <v/>
      </c>
      <c r="N47" s="44" t="str">
        <f t="shared" si="15"/>
        <v/>
      </c>
      <c r="O47" s="45" t="str">
        <f t="shared" si="16"/>
        <v/>
      </c>
      <c r="P47" s="39"/>
      <c r="Q47" s="39"/>
      <c r="R47" s="39"/>
    </row>
    <row r="48" spans="1:18" x14ac:dyDescent="0.4">
      <c r="A48" s="3">
        <v>35</v>
      </c>
      <c r="B48" s="5"/>
      <c r="C48" s="46"/>
      <c r="D48" s="55"/>
      <c r="E48" s="58"/>
      <c r="F48" s="57"/>
      <c r="G48" s="22" t="str">
        <f>IF(D48="","",G47+M48)</f>
        <v/>
      </c>
      <c r="H48" s="22" t="str">
        <f t="shared" ref="H48:I48" si="17">IF(E48="","",H47+N48)</f>
        <v/>
      </c>
      <c r="I48" s="22" t="str">
        <f t="shared" si="17"/>
        <v/>
      </c>
      <c r="J48" s="43" t="str">
        <f t="shared" si="11"/>
        <v/>
      </c>
      <c r="K48" s="44" t="str">
        <f t="shared" si="12"/>
        <v/>
      </c>
      <c r="L48" s="45" t="str">
        <f t="shared" si="13"/>
        <v/>
      </c>
      <c r="M48" s="43" t="str">
        <f t="shared" si="14"/>
        <v/>
      </c>
      <c r="N48" s="44" t="str">
        <f t="shared" si="15"/>
        <v/>
      </c>
      <c r="O48" s="45" t="str">
        <f t="shared" si="16"/>
        <v/>
      </c>
    </row>
    <row r="49" spans="1:15" x14ac:dyDescent="0.4">
      <c r="A49" s="9">
        <v>36</v>
      </c>
      <c r="B49" s="5"/>
      <c r="C49" s="46"/>
      <c r="D49" s="55"/>
      <c r="E49" s="58"/>
      <c r="F49" s="57"/>
      <c r="G49" s="22" t="str">
        <f t="shared" ref="G49:G63" si="18">IF(D49="","",G48+M49)</f>
        <v/>
      </c>
      <c r="H49" s="22" t="str">
        <f t="shared" ref="H49:H63" si="19">IF(E49="","",H48+N49)</f>
        <v/>
      </c>
      <c r="I49" s="22" t="str">
        <f t="shared" ref="I49:I63" si="20">IF(F49="","",I48+O49)</f>
        <v/>
      </c>
      <c r="J49" s="43" t="str">
        <f>IF(G48="","",G48*0.03)</f>
        <v/>
      </c>
      <c r="K49" s="44" t="str">
        <f t="shared" si="12"/>
        <v/>
      </c>
      <c r="L49" s="45" t="str">
        <f t="shared" si="13"/>
        <v/>
      </c>
      <c r="M49" s="43" t="str">
        <f>IF(D49="","",J49*D49)</f>
        <v/>
      </c>
      <c r="N49" s="44" t="str">
        <f t="shared" si="15"/>
        <v/>
      </c>
      <c r="O49" s="45" t="str">
        <f t="shared" si="16"/>
        <v/>
      </c>
    </row>
    <row r="50" spans="1:15" x14ac:dyDescent="0.4">
      <c r="A50" s="9">
        <v>37</v>
      </c>
      <c r="B50" s="5"/>
      <c r="C50" s="46"/>
      <c r="D50" s="55"/>
      <c r="E50" s="56"/>
      <c r="F50" s="57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3" t="str">
        <f t="shared" si="11"/>
        <v/>
      </c>
      <c r="K50" s="44" t="str">
        <f t="shared" si="12"/>
        <v/>
      </c>
      <c r="L50" s="45" t="str">
        <f t="shared" si="13"/>
        <v/>
      </c>
      <c r="M50" s="43" t="str">
        <f t="shared" si="14"/>
        <v/>
      </c>
      <c r="N50" s="44" t="str">
        <f t="shared" si="15"/>
        <v/>
      </c>
      <c r="O50" s="45" t="str">
        <f t="shared" si="16"/>
        <v/>
      </c>
    </row>
    <row r="51" spans="1:15" x14ac:dyDescent="0.4">
      <c r="A51" s="9">
        <v>38</v>
      </c>
      <c r="B51" s="5"/>
      <c r="C51" s="46"/>
      <c r="D51" s="55"/>
      <c r="E51" s="56"/>
      <c r="F51" s="57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3" t="str">
        <f t="shared" si="11"/>
        <v/>
      </c>
      <c r="K51" s="44" t="str">
        <f t="shared" si="12"/>
        <v/>
      </c>
      <c r="L51" s="45" t="str">
        <f t="shared" si="13"/>
        <v/>
      </c>
      <c r="M51" s="43" t="str">
        <f t="shared" si="14"/>
        <v/>
      </c>
      <c r="N51" s="44" t="str">
        <f t="shared" si="15"/>
        <v/>
      </c>
      <c r="O51" s="45" t="str">
        <f t="shared" si="16"/>
        <v/>
      </c>
    </row>
    <row r="52" spans="1:15" x14ac:dyDescent="0.4">
      <c r="A52" s="9">
        <v>39</v>
      </c>
      <c r="B52" s="5"/>
      <c r="C52" s="46"/>
      <c r="D52" s="55"/>
      <c r="E52" s="56"/>
      <c r="F52" s="57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3" t="str">
        <f t="shared" si="11"/>
        <v/>
      </c>
      <c r="K52" s="44" t="str">
        <f t="shared" si="12"/>
        <v/>
      </c>
      <c r="L52" s="45" t="str">
        <f t="shared" si="13"/>
        <v/>
      </c>
      <c r="M52" s="43" t="str">
        <f t="shared" si="14"/>
        <v/>
      </c>
      <c r="N52" s="44" t="str">
        <f t="shared" si="15"/>
        <v/>
      </c>
      <c r="O52" s="45" t="str">
        <f t="shared" si="16"/>
        <v/>
      </c>
    </row>
    <row r="53" spans="1:15" x14ac:dyDescent="0.4">
      <c r="A53" s="9">
        <v>40</v>
      </c>
      <c r="B53" s="5"/>
      <c r="C53" s="46"/>
      <c r="D53" s="55"/>
      <c r="E53" s="56"/>
      <c r="F53" s="57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3" t="str">
        <f t="shared" si="11"/>
        <v/>
      </c>
      <c r="K53" s="44" t="str">
        <f t="shared" si="12"/>
        <v/>
      </c>
      <c r="L53" s="45" t="str">
        <f t="shared" si="13"/>
        <v/>
      </c>
      <c r="M53" s="43" t="str">
        <f t="shared" si="14"/>
        <v/>
      </c>
      <c r="N53" s="44" t="str">
        <f t="shared" si="15"/>
        <v/>
      </c>
      <c r="O53" s="45" t="str">
        <f t="shared" si="16"/>
        <v/>
      </c>
    </row>
    <row r="54" spans="1:15" x14ac:dyDescent="0.4">
      <c r="A54" s="9">
        <v>41</v>
      </c>
      <c r="B54" s="5"/>
      <c r="C54" s="46"/>
      <c r="D54" s="55"/>
      <c r="E54" s="56"/>
      <c r="F54" s="57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3" t="str">
        <f t="shared" si="11"/>
        <v/>
      </c>
      <c r="K54" s="44" t="str">
        <f t="shared" si="12"/>
        <v/>
      </c>
      <c r="L54" s="45" t="str">
        <f t="shared" si="13"/>
        <v/>
      </c>
      <c r="M54" s="43" t="str">
        <f t="shared" si="14"/>
        <v/>
      </c>
      <c r="N54" s="44" t="str">
        <f t="shared" si="15"/>
        <v/>
      </c>
      <c r="O54" s="45" t="str">
        <f t="shared" si="16"/>
        <v/>
      </c>
    </row>
    <row r="55" spans="1:15" x14ac:dyDescent="0.4">
      <c r="A55" s="9">
        <v>42</v>
      </c>
      <c r="B55" s="5"/>
      <c r="C55" s="46"/>
      <c r="D55" s="55"/>
      <c r="E55" s="56"/>
      <c r="F55" s="57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3" t="str">
        <f t="shared" si="11"/>
        <v/>
      </c>
      <c r="K55" s="44" t="str">
        <f t="shared" si="12"/>
        <v/>
      </c>
      <c r="L55" s="45" t="str">
        <f t="shared" si="13"/>
        <v/>
      </c>
      <c r="M55" s="43" t="str">
        <f t="shared" si="14"/>
        <v/>
      </c>
      <c r="N55" s="44" t="str">
        <f t="shared" si="15"/>
        <v/>
      </c>
      <c r="O55" s="45" t="str">
        <f t="shared" si="16"/>
        <v/>
      </c>
    </row>
    <row r="56" spans="1:15" x14ac:dyDescent="0.4">
      <c r="A56" s="9">
        <v>43</v>
      </c>
      <c r="B56" s="5"/>
      <c r="C56" s="46"/>
      <c r="D56" s="55"/>
      <c r="E56" s="56"/>
      <c r="F56" s="78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3" t="str">
        <f t="shared" si="11"/>
        <v/>
      </c>
      <c r="K56" s="44" t="str">
        <f t="shared" si="12"/>
        <v/>
      </c>
      <c r="L56" s="45" t="str">
        <f t="shared" si="13"/>
        <v/>
      </c>
      <c r="M56" s="43" t="str">
        <f t="shared" si="14"/>
        <v/>
      </c>
      <c r="N56" s="44" t="str">
        <f t="shared" si="15"/>
        <v/>
      </c>
      <c r="O56" s="45" t="str">
        <f t="shared" si="16"/>
        <v/>
      </c>
    </row>
    <row r="57" spans="1:15" x14ac:dyDescent="0.4">
      <c r="A57" s="9">
        <v>44</v>
      </c>
      <c r="B57" s="5"/>
      <c r="C57" s="46"/>
      <c r="D57" s="55"/>
      <c r="E57" s="56"/>
      <c r="F57" s="57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3" t="str">
        <f t="shared" si="11"/>
        <v/>
      </c>
      <c r="K57" s="44" t="str">
        <f t="shared" si="12"/>
        <v/>
      </c>
      <c r="L57" s="45" t="str">
        <f t="shared" si="13"/>
        <v/>
      </c>
      <c r="M57" s="43" t="str">
        <f t="shared" si="14"/>
        <v/>
      </c>
      <c r="N57" s="44" t="str">
        <f t="shared" si="15"/>
        <v/>
      </c>
      <c r="O57" s="45" t="str">
        <f t="shared" si="16"/>
        <v/>
      </c>
    </row>
    <row r="58" spans="1:15" x14ac:dyDescent="0.4">
      <c r="A58" s="9">
        <v>45</v>
      </c>
      <c r="B58" s="5"/>
      <c r="C58" s="46"/>
      <c r="D58" s="55"/>
      <c r="E58" s="56"/>
      <c r="F58" s="57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3" t="str">
        <f t="shared" si="11"/>
        <v/>
      </c>
      <c r="K58" s="44" t="str">
        <f t="shared" si="12"/>
        <v/>
      </c>
      <c r="L58" s="45" t="str">
        <f t="shared" si="13"/>
        <v/>
      </c>
      <c r="M58" s="43" t="str">
        <f t="shared" si="14"/>
        <v/>
      </c>
      <c r="N58" s="44" t="str">
        <f t="shared" si="15"/>
        <v/>
      </c>
      <c r="O58" s="45" t="str">
        <f t="shared" si="16"/>
        <v/>
      </c>
    </row>
    <row r="59" spans="1:15" x14ac:dyDescent="0.4">
      <c r="A59" s="9">
        <v>46</v>
      </c>
      <c r="B59" s="5"/>
      <c r="C59" s="46"/>
      <c r="D59" s="55"/>
      <c r="E59" s="56"/>
      <c r="F59" s="57"/>
      <c r="G59" s="22" t="str">
        <f t="shared" si="18"/>
        <v/>
      </c>
      <c r="H59" s="22" t="str">
        <f t="shared" si="19"/>
        <v/>
      </c>
      <c r="I59" s="22" t="str">
        <f t="shared" si="20"/>
        <v/>
      </c>
      <c r="J59" s="43" t="str">
        <f t="shared" si="11"/>
        <v/>
      </c>
      <c r="K59" s="44" t="str">
        <f t="shared" si="12"/>
        <v/>
      </c>
      <c r="L59" s="45" t="str">
        <f t="shared" si="13"/>
        <v/>
      </c>
      <c r="M59" s="43" t="str">
        <f t="shared" si="14"/>
        <v/>
      </c>
      <c r="N59" s="44" t="str">
        <f t="shared" si="15"/>
        <v/>
      </c>
      <c r="O59" s="45" t="str">
        <f t="shared" si="16"/>
        <v/>
      </c>
    </row>
    <row r="60" spans="1:15" x14ac:dyDescent="0.4">
      <c r="A60" s="9">
        <v>47</v>
      </c>
      <c r="B60" s="5"/>
      <c r="C60" s="46"/>
      <c r="D60" s="55"/>
      <c r="E60" s="56"/>
      <c r="F60" s="57"/>
      <c r="G60" s="22" t="str">
        <f t="shared" si="18"/>
        <v/>
      </c>
      <c r="H60" s="22" t="str">
        <f t="shared" si="19"/>
        <v/>
      </c>
      <c r="I60" s="22" t="str">
        <f t="shared" si="20"/>
        <v/>
      </c>
      <c r="J60" s="43" t="str">
        <f t="shared" si="11"/>
        <v/>
      </c>
      <c r="K60" s="44" t="str">
        <f t="shared" si="12"/>
        <v/>
      </c>
      <c r="L60" s="45" t="str">
        <f t="shared" si="13"/>
        <v/>
      </c>
      <c r="M60" s="43" t="str">
        <f t="shared" si="14"/>
        <v/>
      </c>
      <c r="N60" s="44" t="str">
        <f t="shared" si="15"/>
        <v/>
      </c>
      <c r="O60" s="45" t="str">
        <f t="shared" si="16"/>
        <v/>
      </c>
    </row>
    <row r="61" spans="1:15" x14ac:dyDescent="0.4">
      <c r="A61" s="9">
        <v>48</v>
      </c>
      <c r="B61" s="5"/>
      <c r="C61" s="46"/>
      <c r="D61" s="55"/>
      <c r="E61" s="56"/>
      <c r="F61" s="57"/>
      <c r="G61" s="22" t="str">
        <f t="shared" si="18"/>
        <v/>
      </c>
      <c r="H61" s="22" t="str">
        <f t="shared" si="19"/>
        <v/>
      </c>
      <c r="I61" s="22" t="str">
        <f t="shared" si="20"/>
        <v/>
      </c>
      <c r="J61" s="43" t="str">
        <f t="shared" si="11"/>
        <v/>
      </c>
      <c r="K61" s="44" t="str">
        <f t="shared" si="12"/>
        <v/>
      </c>
      <c r="L61" s="45" t="str">
        <f t="shared" si="13"/>
        <v/>
      </c>
      <c r="M61" s="43" t="str">
        <f t="shared" si="14"/>
        <v/>
      </c>
      <c r="N61" s="44" t="str">
        <f t="shared" si="15"/>
        <v/>
      </c>
      <c r="O61" s="45" t="str">
        <f t="shared" si="16"/>
        <v/>
      </c>
    </row>
    <row r="62" spans="1:15" x14ac:dyDescent="0.4">
      <c r="A62" s="9">
        <v>49</v>
      </c>
      <c r="B62" s="5"/>
      <c r="C62" s="46"/>
      <c r="D62" s="55"/>
      <c r="E62" s="56"/>
      <c r="F62" s="57"/>
      <c r="G62" s="22" t="str">
        <f t="shared" si="18"/>
        <v/>
      </c>
      <c r="H62" s="22" t="str">
        <f t="shared" si="19"/>
        <v/>
      </c>
      <c r="I62" s="22" t="str">
        <f t="shared" si="20"/>
        <v/>
      </c>
      <c r="J62" s="43" t="str">
        <f t="shared" si="11"/>
        <v/>
      </c>
      <c r="K62" s="44" t="str">
        <f t="shared" si="12"/>
        <v/>
      </c>
      <c r="L62" s="45" t="str">
        <f t="shared" si="13"/>
        <v/>
      </c>
      <c r="M62" s="43" t="str">
        <f t="shared" si="14"/>
        <v/>
      </c>
      <c r="N62" s="44" t="str">
        <f t="shared" si="15"/>
        <v/>
      </c>
      <c r="O62" s="45" t="str">
        <f t="shared" si="16"/>
        <v/>
      </c>
    </row>
    <row r="63" spans="1:15" ht="19.5" thickBot="1" x14ac:dyDescent="0.45">
      <c r="A63" s="9">
        <v>50</v>
      </c>
      <c r="B63" s="6">
        <v>45365</v>
      </c>
      <c r="C63" s="50"/>
      <c r="D63" s="59"/>
      <c r="E63" s="60"/>
      <c r="F63" s="61"/>
      <c r="G63" s="22" t="str">
        <f t="shared" si="18"/>
        <v/>
      </c>
      <c r="H63" s="22" t="str">
        <f t="shared" si="19"/>
        <v/>
      </c>
      <c r="I63" s="22" t="str">
        <f t="shared" si="20"/>
        <v/>
      </c>
      <c r="J63" s="43" t="str">
        <f t="shared" si="11"/>
        <v/>
      </c>
      <c r="K63" s="44" t="str">
        <f t="shared" si="12"/>
        <v/>
      </c>
      <c r="L63" s="45" t="str">
        <f t="shared" si="13"/>
        <v/>
      </c>
      <c r="M63" s="43" t="str">
        <f t="shared" si="14"/>
        <v/>
      </c>
      <c r="N63" s="44" t="str">
        <f t="shared" si="15"/>
        <v/>
      </c>
      <c r="O63" s="45" t="str">
        <f t="shared" si="16"/>
        <v/>
      </c>
    </row>
    <row r="64" spans="1:15" ht="19.5" thickBot="1" x14ac:dyDescent="0.45">
      <c r="A64" s="9"/>
      <c r="B64" s="92" t="s">
        <v>5</v>
      </c>
      <c r="C64" s="93"/>
      <c r="D64" s="7">
        <f>COUNTIF(D14:D63,1.27)</f>
        <v>6</v>
      </c>
      <c r="E64" s="7">
        <f>COUNTIF(E14:E63,1.5)</f>
        <v>6</v>
      </c>
      <c r="F64" s="8">
        <f>COUNTIF(F14:F63,2)</f>
        <v>6</v>
      </c>
      <c r="G64" s="68">
        <f>M64+G13</f>
        <v>95143.857331978303</v>
      </c>
      <c r="H64" s="69">
        <f>N64+H13</f>
        <v>99001.859335645306</v>
      </c>
      <c r="I64" s="70">
        <f>O64+I13</f>
        <v>107840.22864321129</v>
      </c>
      <c r="J64" s="65" t="s">
        <v>31</v>
      </c>
      <c r="K64" s="66">
        <f>B63-B14</f>
        <v>244</v>
      </c>
      <c r="L64" s="67" t="s">
        <v>32</v>
      </c>
      <c r="M64" s="79">
        <f>SUM(M14:M63)</f>
        <v>-4856.14266802169</v>
      </c>
      <c r="N64" s="80">
        <f>SUM(N14:N63)</f>
        <v>-998.14066435469431</v>
      </c>
      <c r="O64" s="81">
        <f>SUM(O14:O63)</f>
        <v>7840.2286432112887</v>
      </c>
    </row>
    <row r="65" spans="1:15" ht="19.5" thickBot="1" x14ac:dyDescent="0.45">
      <c r="A65" s="9"/>
      <c r="B65" s="86" t="s">
        <v>6</v>
      </c>
      <c r="C65" s="87"/>
      <c r="D65" s="7">
        <f>COUNTIF(D14:D63,-1)</f>
        <v>9</v>
      </c>
      <c r="E65" s="7">
        <f>COUNTIF(E14:E63,-1)</f>
        <v>9</v>
      </c>
      <c r="F65" s="8">
        <f>COUNTIF(F14:F63,-1)</f>
        <v>9</v>
      </c>
      <c r="G65" s="84" t="s">
        <v>30</v>
      </c>
      <c r="H65" s="85"/>
      <c r="I65" s="91"/>
      <c r="J65" s="84" t="s">
        <v>33</v>
      </c>
      <c r="K65" s="85"/>
      <c r="L65" s="91"/>
      <c r="M65" s="9"/>
      <c r="N65" s="3"/>
      <c r="O65" s="4"/>
    </row>
    <row r="66" spans="1:15" ht="19.5" thickBot="1" x14ac:dyDescent="0.45">
      <c r="A66" s="9"/>
      <c r="B66" s="86" t="s">
        <v>34</v>
      </c>
      <c r="C66" s="87"/>
      <c r="D66" s="7">
        <f>COUNTIF(D14:D63,0)</f>
        <v>0</v>
      </c>
      <c r="E66" s="7">
        <f>COUNTIF(E14:E63,0)</f>
        <v>0</v>
      </c>
      <c r="F66" s="7">
        <f>COUNTIF(F14:F63,0)</f>
        <v>0</v>
      </c>
      <c r="G66" s="74">
        <f>G64/G13</f>
        <v>0.95143857331978299</v>
      </c>
      <c r="H66" s="75">
        <f t="shared" ref="H66" si="21">H64/H13</f>
        <v>0.99001859335645304</v>
      </c>
      <c r="I66" s="76">
        <f>I64/I13</f>
        <v>1.0784022864321128</v>
      </c>
      <c r="J66" s="63">
        <f>(G66-100%)*30/K64</f>
        <v>-5.9706672147807806E-3</v>
      </c>
      <c r="K66" s="63">
        <f>(H66-100%)*30/K64</f>
        <v>-1.2272221283049546E-3</v>
      </c>
      <c r="L66" s="64">
        <f>(I66-100%)*30/K64</f>
        <v>9.639625380997472E-3</v>
      </c>
      <c r="M66" s="10"/>
      <c r="N66" s="2"/>
      <c r="O66" s="11"/>
    </row>
    <row r="67" spans="1:15" ht="19.5" thickBot="1" x14ac:dyDescent="0.45">
      <c r="A67" s="3"/>
      <c r="B67" s="84" t="s">
        <v>4</v>
      </c>
      <c r="C67" s="85"/>
      <c r="D67" s="77">
        <f t="shared" ref="D67:E67" si="22">D64/(D64+D65+D66)</f>
        <v>0.4</v>
      </c>
      <c r="E67" s="72">
        <f t="shared" si="22"/>
        <v>0.4</v>
      </c>
      <c r="F67" s="73">
        <f>F64/(F64+F65+F66)</f>
        <v>0.4</v>
      </c>
    </row>
    <row r="69" spans="1:15" x14ac:dyDescent="0.4">
      <c r="D69" s="71"/>
      <c r="E69" s="71"/>
      <c r="F69" s="71"/>
    </row>
  </sheetData>
  <mergeCells count="11">
    <mergeCell ref="B67:C67"/>
    <mergeCell ref="B66:C66"/>
    <mergeCell ref="J13:L13"/>
    <mergeCell ref="J11:L11"/>
    <mergeCell ref="M11:O11"/>
    <mergeCell ref="G11:I11"/>
    <mergeCell ref="M13:O13"/>
    <mergeCell ref="B64:C64"/>
    <mergeCell ref="B65:C65"/>
    <mergeCell ref="G65:I65"/>
    <mergeCell ref="J65:L65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1"/>
  <sheetViews>
    <sheetView topLeftCell="A265" zoomScale="80" zoomScaleNormal="80" workbookViewId="0">
      <selection activeCell="A293" sqref="A293"/>
    </sheetView>
  </sheetViews>
  <sheetFormatPr defaultColWidth="8.125" defaultRowHeight="14.25" x14ac:dyDescent="0.4"/>
  <cols>
    <col min="1" max="1" width="8.25" style="99" customWidth="1"/>
    <col min="2" max="2" width="7.25" style="51" customWidth="1"/>
    <col min="3" max="256" width="8.125" style="51"/>
    <col min="257" max="257" width="6.625" style="51" customWidth="1"/>
    <col min="258" max="258" width="7.25" style="51" customWidth="1"/>
    <col min="259" max="512" width="8.125" style="51"/>
    <col min="513" max="513" width="6.625" style="51" customWidth="1"/>
    <col min="514" max="514" width="7.25" style="51" customWidth="1"/>
    <col min="515" max="768" width="8.125" style="51"/>
    <col min="769" max="769" width="6.625" style="51" customWidth="1"/>
    <col min="770" max="770" width="7.25" style="51" customWidth="1"/>
    <col min="771" max="1024" width="8.125" style="51"/>
    <col min="1025" max="1025" width="6.625" style="51" customWidth="1"/>
    <col min="1026" max="1026" width="7.25" style="51" customWidth="1"/>
    <col min="1027" max="1280" width="8.125" style="51"/>
    <col min="1281" max="1281" width="6.625" style="51" customWidth="1"/>
    <col min="1282" max="1282" width="7.25" style="51" customWidth="1"/>
    <col min="1283" max="1536" width="8.125" style="51"/>
    <col min="1537" max="1537" width="6.625" style="51" customWidth="1"/>
    <col min="1538" max="1538" width="7.25" style="51" customWidth="1"/>
    <col min="1539" max="1792" width="8.125" style="51"/>
    <col min="1793" max="1793" width="6.625" style="51" customWidth="1"/>
    <col min="1794" max="1794" width="7.25" style="51" customWidth="1"/>
    <col min="1795" max="2048" width="8.125" style="51"/>
    <col min="2049" max="2049" width="6.625" style="51" customWidth="1"/>
    <col min="2050" max="2050" width="7.25" style="51" customWidth="1"/>
    <col min="2051" max="2304" width="8.125" style="51"/>
    <col min="2305" max="2305" width="6.625" style="51" customWidth="1"/>
    <col min="2306" max="2306" width="7.25" style="51" customWidth="1"/>
    <col min="2307" max="2560" width="8.125" style="51"/>
    <col min="2561" max="2561" width="6.625" style="51" customWidth="1"/>
    <col min="2562" max="2562" width="7.25" style="51" customWidth="1"/>
    <col min="2563" max="2816" width="8.125" style="51"/>
    <col min="2817" max="2817" width="6.625" style="51" customWidth="1"/>
    <col min="2818" max="2818" width="7.25" style="51" customWidth="1"/>
    <col min="2819" max="3072" width="8.125" style="51"/>
    <col min="3073" max="3073" width="6.625" style="51" customWidth="1"/>
    <col min="3074" max="3074" width="7.25" style="51" customWidth="1"/>
    <col min="3075" max="3328" width="8.125" style="51"/>
    <col min="3329" max="3329" width="6.625" style="51" customWidth="1"/>
    <col min="3330" max="3330" width="7.25" style="51" customWidth="1"/>
    <col min="3331" max="3584" width="8.125" style="51"/>
    <col min="3585" max="3585" width="6.625" style="51" customWidth="1"/>
    <col min="3586" max="3586" width="7.25" style="51" customWidth="1"/>
    <col min="3587" max="3840" width="8.125" style="51"/>
    <col min="3841" max="3841" width="6.625" style="51" customWidth="1"/>
    <col min="3842" max="3842" width="7.25" style="51" customWidth="1"/>
    <col min="3843" max="4096" width="8.125" style="51"/>
    <col min="4097" max="4097" width="6.625" style="51" customWidth="1"/>
    <col min="4098" max="4098" width="7.25" style="51" customWidth="1"/>
    <col min="4099" max="4352" width="8.125" style="51"/>
    <col min="4353" max="4353" width="6.625" style="51" customWidth="1"/>
    <col min="4354" max="4354" width="7.25" style="51" customWidth="1"/>
    <col min="4355" max="4608" width="8.125" style="51"/>
    <col min="4609" max="4609" width="6.625" style="51" customWidth="1"/>
    <col min="4610" max="4610" width="7.25" style="51" customWidth="1"/>
    <col min="4611" max="4864" width="8.125" style="51"/>
    <col min="4865" max="4865" width="6.625" style="51" customWidth="1"/>
    <col min="4866" max="4866" width="7.25" style="51" customWidth="1"/>
    <col min="4867" max="5120" width="8.125" style="51"/>
    <col min="5121" max="5121" width="6.625" style="51" customWidth="1"/>
    <col min="5122" max="5122" width="7.25" style="51" customWidth="1"/>
    <col min="5123" max="5376" width="8.125" style="51"/>
    <col min="5377" max="5377" width="6.625" style="51" customWidth="1"/>
    <col min="5378" max="5378" width="7.25" style="51" customWidth="1"/>
    <col min="5379" max="5632" width="8.125" style="51"/>
    <col min="5633" max="5633" width="6.625" style="51" customWidth="1"/>
    <col min="5634" max="5634" width="7.25" style="51" customWidth="1"/>
    <col min="5635" max="5888" width="8.125" style="51"/>
    <col min="5889" max="5889" width="6.625" style="51" customWidth="1"/>
    <col min="5890" max="5890" width="7.25" style="51" customWidth="1"/>
    <col min="5891" max="6144" width="8.125" style="51"/>
    <col min="6145" max="6145" width="6.625" style="51" customWidth="1"/>
    <col min="6146" max="6146" width="7.25" style="51" customWidth="1"/>
    <col min="6147" max="6400" width="8.125" style="51"/>
    <col min="6401" max="6401" width="6.625" style="51" customWidth="1"/>
    <col min="6402" max="6402" width="7.25" style="51" customWidth="1"/>
    <col min="6403" max="6656" width="8.125" style="51"/>
    <col min="6657" max="6657" width="6.625" style="51" customWidth="1"/>
    <col min="6658" max="6658" width="7.25" style="51" customWidth="1"/>
    <col min="6659" max="6912" width="8.125" style="51"/>
    <col min="6913" max="6913" width="6.625" style="51" customWidth="1"/>
    <col min="6914" max="6914" width="7.25" style="51" customWidth="1"/>
    <col min="6915" max="7168" width="8.125" style="51"/>
    <col min="7169" max="7169" width="6.625" style="51" customWidth="1"/>
    <col min="7170" max="7170" width="7.25" style="51" customWidth="1"/>
    <col min="7171" max="7424" width="8.125" style="51"/>
    <col min="7425" max="7425" width="6.625" style="51" customWidth="1"/>
    <col min="7426" max="7426" width="7.25" style="51" customWidth="1"/>
    <col min="7427" max="7680" width="8.125" style="51"/>
    <col min="7681" max="7681" width="6.625" style="51" customWidth="1"/>
    <col min="7682" max="7682" width="7.25" style="51" customWidth="1"/>
    <col min="7683" max="7936" width="8.125" style="51"/>
    <col min="7937" max="7937" width="6.625" style="51" customWidth="1"/>
    <col min="7938" max="7938" width="7.25" style="51" customWidth="1"/>
    <col min="7939" max="8192" width="8.125" style="51"/>
    <col min="8193" max="8193" width="6.625" style="51" customWidth="1"/>
    <col min="8194" max="8194" width="7.25" style="51" customWidth="1"/>
    <col min="8195" max="8448" width="8.125" style="51"/>
    <col min="8449" max="8449" width="6.625" style="51" customWidth="1"/>
    <col min="8450" max="8450" width="7.25" style="51" customWidth="1"/>
    <col min="8451" max="8704" width="8.125" style="51"/>
    <col min="8705" max="8705" width="6.625" style="51" customWidth="1"/>
    <col min="8706" max="8706" width="7.25" style="51" customWidth="1"/>
    <col min="8707" max="8960" width="8.125" style="51"/>
    <col min="8961" max="8961" width="6.625" style="51" customWidth="1"/>
    <col min="8962" max="8962" width="7.25" style="51" customWidth="1"/>
    <col min="8963" max="9216" width="8.125" style="51"/>
    <col min="9217" max="9217" width="6.625" style="51" customWidth="1"/>
    <col min="9218" max="9218" width="7.25" style="51" customWidth="1"/>
    <col min="9219" max="9472" width="8.125" style="51"/>
    <col min="9473" max="9473" width="6.625" style="51" customWidth="1"/>
    <col min="9474" max="9474" width="7.25" style="51" customWidth="1"/>
    <col min="9475" max="9728" width="8.125" style="51"/>
    <col min="9729" max="9729" width="6.625" style="51" customWidth="1"/>
    <col min="9730" max="9730" width="7.25" style="51" customWidth="1"/>
    <col min="9731" max="9984" width="8.125" style="51"/>
    <col min="9985" max="9985" width="6.625" style="51" customWidth="1"/>
    <col min="9986" max="9986" width="7.25" style="51" customWidth="1"/>
    <col min="9987" max="10240" width="8.125" style="51"/>
    <col min="10241" max="10241" width="6.625" style="51" customWidth="1"/>
    <col min="10242" max="10242" width="7.25" style="51" customWidth="1"/>
    <col min="10243" max="10496" width="8.125" style="51"/>
    <col min="10497" max="10497" width="6.625" style="51" customWidth="1"/>
    <col min="10498" max="10498" width="7.25" style="51" customWidth="1"/>
    <col min="10499" max="10752" width="8.125" style="51"/>
    <col min="10753" max="10753" width="6.625" style="51" customWidth="1"/>
    <col min="10754" max="10754" width="7.25" style="51" customWidth="1"/>
    <col min="10755" max="11008" width="8.125" style="51"/>
    <col min="11009" max="11009" width="6.625" style="51" customWidth="1"/>
    <col min="11010" max="11010" width="7.25" style="51" customWidth="1"/>
    <col min="11011" max="11264" width="8.125" style="51"/>
    <col min="11265" max="11265" width="6.625" style="51" customWidth="1"/>
    <col min="11266" max="11266" width="7.25" style="51" customWidth="1"/>
    <col min="11267" max="11520" width="8.125" style="51"/>
    <col min="11521" max="11521" width="6.625" style="51" customWidth="1"/>
    <col min="11522" max="11522" width="7.25" style="51" customWidth="1"/>
    <col min="11523" max="11776" width="8.125" style="51"/>
    <col min="11777" max="11777" width="6.625" style="51" customWidth="1"/>
    <col min="11778" max="11778" width="7.25" style="51" customWidth="1"/>
    <col min="11779" max="12032" width="8.125" style="51"/>
    <col min="12033" max="12033" width="6.625" style="51" customWidth="1"/>
    <col min="12034" max="12034" width="7.25" style="51" customWidth="1"/>
    <col min="12035" max="12288" width="8.125" style="51"/>
    <col min="12289" max="12289" width="6.625" style="51" customWidth="1"/>
    <col min="12290" max="12290" width="7.25" style="51" customWidth="1"/>
    <col min="12291" max="12544" width="8.125" style="51"/>
    <col min="12545" max="12545" width="6.625" style="51" customWidth="1"/>
    <col min="12546" max="12546" width="7.25" style="51" customWidth="1"/>
    <col min="12547" max="12800" width="8.125" style="51"/>
    <col min="12801" max="12801" width="6.625" style="51" customWidth="1"/>
    <col min="12802" max="12802" width="7.25" style="51" customWidth="1"/>
    <col min="12803" max="13056" width="8.125" style="51"/>
    <col min="13057" max="13057" width="6.625" style="51" customWidth="1"/>
    <col min="13058" max="13058" width="7.25" style="51" customWidth="1"/>
    <col min="13059" max="13312" width="8.125" style="51"/>
    <col min="13313" max="13313" width="6.625" style="51" customWidth="1"/>
    <col min="13314" max="13314" width="7.25" style="51" customWidth="1"/>
    <col min="13315" max="13568" width="8.125" style="51"/>
    <col min="13569" max="13569" width="6.625" style="51" customWidth="1"/>
    <col min="13570" max="13570" width="7.25" style="51" customWidth="1"/>
    <col min="13571" max="13824" width="8.125" style="51"/>
    <col min="13825" max="13825" width="6.625" style="51" customWidth="1"/>
    <col min="13826" max="13826" width="7.25" style="51" customWidth="1"/>
    <col min="13827" max="14080" width="8.125" style="51"/>
    <col min="14081" max="14081" width="6.625" style="51" customWidth="1"/>
    <col min="14082" max="14082" width="7.25" style="51" customWidth="1"/>
    <col min="14083" max="14336" width="8.125" style="51"/>
    <col min="14337" max="14337" width="6.625" style="51" customWidth="1"/>
    <col min="14338" max="14338" width="7.25" style="51" customWidth="1"/>
    <col min="14339" max="14592" width="8.125" style="51"/>
    <col min="14593" max="14593" width="6.625" style="51" customWidth="1"/>
    <col min="14594" max="14594" width="7.25" style="51" customWidth="1"/>
    <col min="14595" max="14848" width="8.125" style="51"/>
    <col min="14849" max="14849" width="6.625" style="51" customWidth="1"/>
    <col min="14850" max="14850" width="7.25" style="51" customWidth="1"/>
    <col min="14851" max="15104" width="8.125" style="51"/>
    <col min="15105" max="15105" width="6.625" style="51" customWidth="1"/>
    <col min="15106" max="15106" width="7.25" style="51" customWidth="1"/>
    <col min="15107" max="15360" width="8.125" style="51"/>
    <col min="15361" max="15361" width="6.625" style="51" customWidth="1"/>
    <col min="15362" max="15362" width="7.25" style="51" customWidth="1"/>
    <col min="15363" max="15616" width="8.125" style="51"/>
    <col min="15617" max="15617" width="6.625" style="51" customWidth="1"/>
    <col min="15618" max="15618" width="7.25" style="51" customWidth="1"/>
    <col min="15619" max="15872" width="8.125" style="51"/>
    <col min="15873" max="15873" width="6.625" style="51" customWidth="1"/>
    <col min="15874" max="15874" width="7.25" style="51" customWidth="1"/>
    <col min="15875" max="16128" width="8.125" style="51"/>
    <col min="16129" max="16129" width="6.625" style="51" customWidth="1"/>
    <col min="16130" max="16130" width="7.25" style="51" customWidth="1"/>
    <col min="16131" max="16384" width="8.125" style="51"/>
  </cols>
  <sheetData>
    <row r="1" spans="1:1" x14ac:dyDescent="0.4">
      <c r="A1" s="99">
        <v>1</v>
      </c>
    </row>
    <row r="44" spans="1:1" x14ac:dyDescent="0.4">
      <c r="A44" s="100" t="s">
        <v>46</v>
      </c>
    </row>
    <row r="86" spans="1:1" x14ac:dyDescent="0.4">
      <c r="A86" s="99">
        <v>4</v>
      </c>
    </row>
    <row r="129" spans="1:1" x14ac:dyDescent="0.4">
      <c r="A129" s="99">
        <v>6</v>
      </c>
    </row>
    <row r="171" spans="1:1" x14ac:dyDescent="0.4">
      <c r="A171" s="101" t="s">
        <v>47</v>
      </c>
    </row>
    <row r="214" spans="1:1" x14ac:dyDescent="0.4">
      <c r="A214" s="101" t="s">
        <v>48</v>
      </c>
    </row>
    <row r="258" spans="1:1" x14ac:dyDescent="0.4">
      <c r="A258" s="99" t="s">
        <v>49</v>
      </c>
    </row>
    <row r="301" spans="1:1" x14ac:dyDescent="0.4">
      <c r="A301" s="99" t="s">
        <v>50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1"/>
  </cols>
  <sheetData>
    <row r="1" spans="1:10" x14ac:dyDescent="0.4">
      <c r="A1" s="51" t="s">
        <v>26</v>
      </c>
    </row>
    <row r="2" spans="1:10" x14ac:dyDescent="0.4">
      <c r="A2" s="94" t="s">
        <v>51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1" t="s">
        <v>27</v>
      </c>
    </row>
    <row r="12" spans="1:10" x14ac:dyDescent="0.4">
      <c r="A12" s="96" t="s">
        <v>45</v>
      </c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1" t="s">
        <v>28</v>
      </c>
    </row>
    <row r="22" spans="1:10" x14ac:dyDescent="0.4">
      <c r="A22" s="96"/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G6" sqref="G6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">
      <c r="A4" s="37" t="s">
        <v>21</v>
      </c>
      <c r="B4" s="37" t="s">
        <v>22</v>
      </c>
      <c r="C4" s="37"/>
      <c r="D4" s="38">
        <v>45347</v>
      </c>
      <c r="E4" s="37"/>
      <c r="F4" s="38">
        <v>45351</v>
      </c>
      <c r="G4" s="37"/>
      <c r="H4" s="38">
        <v>45355</v>
      </c>
    </row>
    <row r="5" spans="1:8" x14ac:dyDescent="0.4">
      <c r="A5" s="37" t="s">
        <v>21</v>
      </c>
      <c r="B5" s="37" t="s">
        <v>35</v>
      </c>
      <c r="C5" s="37"/>
      <c r="D5" s="38">
        <v>45362</v>
      </c>
      <c r="E5" s="37"/>
      <c r="F5" s="38">
        <v>45361</v>
      </c>
      <c r="G5" s="37"/>
      <c r="H5" s="38">
        <v>45358</v>
      </c>
    </row>
    <row r="6" spans="1:8" x14ac:dyDescent="0.4">
      <c r="A6" s="37" t="s">
        <v>21</v>
      </c>
      <c r="B6" s="37" t="s">
        <v>42</v>
      </c>
      <c r="C6" s="37"/>
      <c r="D6" s="38">
        <v>45364</v>
      </c>
      <c r="E6" s="37"/>
      <c r="F6" s="38">
        <v>45364</v>
      </c>
      <c r="G6" s="37"/>
      <c r="H6" s="38"/>
    </row>
    <row r="7" spans="1:8" x14ac:dyDescent="0.4">
      <c r="A7" s="37" t="s">
        <v>21</v>
      </c>
      <c r="B7" s="37"/>
      <c r="C7" s="37"/>
      <c r="D7" s="38"/>
      <c r="E7" s="37"/>
      <c r="F7" s="38"/>
      <c r="G7" s="37"/>
      <c r="H7" s="38"/>
    </row>
    <row r="8" spans="1:8" x14ac:dyDescent="0.4">
      <c r="A8" s="37" t="s">
        <v>21</v>
      </c>
      <c r="B8" s="37"/>
      <c r="C8" s="37"/>
      <c r="D8" s="38"/>
      <c r="E8" s="37"/>
      <c r="F8" s="38"/>
      <c r="G8" s="37"/>
      <c r="H8" s="38"/>
    </row>
    <row r="9" spans="1:8" x14ac:dyDescent="0.4">
      <c r="A9" s="37" t="s">
        <v>21</v>
      </c>
      <c r="B9" s="37"/>
      <c r="C9" s="37"/>
      <c r="D9" s="38"/>
      <c r="E9" s="37"/>
      <c r="F9" s="38"/>
      <c r="G9" s="37"/>
      <c r="H9" s="38"/>
    </row>
    <row r="10" spans="1:8" x14ac:dyDescent="0.4">
      <c r="A10" s="37" t="s">
        <v>21</v>
      </c>
      <c r="B10" s="37"/>
      <c r="C10" s="37"/>
      <c r="D10" s="38"/>
      <c r="E10" s="37"/>
      <c r="F10" s="38"/>
      <c r="G10" s="37"/>
      <c r="H10" s="38"/>
    </row>
    <row r="11" spans="1:8" x14ac:dyDescent="0.4">
      <c r="A11" s="37" t="s">
        <v>21</v>
      </c>
      <c r="B11" s="37"/>
      <c r="C11" s="37"/>
      <c r="D11" s="38"/>
      <c r="E11" s="37"/>
      <c r="F11" s="38"/>
      <c r="G11" s="37"/>
      <c r="H11" s="38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Owner</cp:lastModifiedBy>
  <dcterms:created xsi:type="dcterms:W3CDTF">2020-09-18T03:10:57Z</dcterms:created>
  <dcterms:modified xsi:type="dcterms:W3CDTF">2024-03-14T12:30:20Z</dcterms:modified>
</cp:coreProperties>
</file>