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06a849b70d2f52/_★_2-2_チャートマスター/トレード管理シート/"/>
    </mc:Choice>
  </mc:AlternateContent>
  <xr:revisionPtr revIDLastSave="99" documentId="8_{6C40E68C-A1DC-47DA-8F52-6735211A30AD}" xr6:coauthVersionLast="47" xr6:coauthVersionMax="47" xr10:uidLastSave="{98A11139-54C3-4E0C-887A-8FDC1577098C}"/>
  <bookViews>
    <workbookView xWindow="-28920" yWindow="-120" windowWidth="29040" windowHeight="15720" xr2:uid="{00000000-000D-0000-FFFF-FFFF00000000}"/>
  </bookViews>
  <sheets>
    <sheet name="検証シート" sheetId="1" r:id="rId1"/>
    <sheet name="検証DATA" sheetId="7" r:id="rId2"/>
    <sheet name="画像" sheetId="6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7" l="1"/>
  <c r="O5" i="7"/>
  <c r="O3" i="7"/>
  <c r="B11" i="1" l="1"/>
  <c r="H5" i="7"/>
  <c r="I5" i="7" s="1"/>
  <c r="G5" i="7"/>
  <c r="M5" i="7" s="1"/>
  <c r="B10" i="1"/>
  <c r="B9" i="1"/>
  <c r="H4" i="7"/>
  <c r="I4" i="7" s="1"/>
  <c r="G4" i="7"/>
  <c r="M4" i="7" s="1"/>
  <c r="L5" i="7" l="1"/>
  <c r="L4" i="7"/>
  <c r="H3" i="7" l="1"/>
  <c r="I3" i="7" s="1"/>
  <c r="G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3" i="7"/>
  <c r="F59" i="1"/>
  <c r="D59" i="1"/>
  <c r="M3" i="7" l="1"/>
  <c r="L3" i="7"/>
  <c r="D61" i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<sst xmlns="http://schemas.openxmlformats.org/spreadsheetml/2006/main" count="72" uniqueCount="57">
  <si>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</si>
  <si>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</si>
  <si>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</si>
  <si>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</si>
  <si>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</si>
  <si>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</si>
  <si>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</si>
  <si>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</si>
  <si>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</si>
  <si>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</si>
  <si>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</si>
  <si>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</si>
  <si>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</si>
  <si>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</si>
  <si>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</si>
  <si>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</si>
  <si>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</si>
  <si>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</si>
  <si>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</si>
  <si>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</si>
  <si>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</si>
  <si>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</si>
  <si>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</si>
  <si>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</si>
  <si>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</si>
  <si>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</si>
  <si>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</si>
  <si>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</si>
  <si>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</si>
  <si>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</si>
  <si>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</si>
  <si>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</si>
  <si>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</si>
  <si>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</si>
  <si>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</si>
  <si>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</si>
  <si>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</si>
  <si>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</si>
  <si>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Date</t>
    <phoneticPr fontId="1"/>
  </si>
  <si>
    <t>Open</t>
    <phoneticPr fontId="1"/>
  </si>
  <si>
    <t>Close</t>
    <phoneticPr fontId="1"/>
  </si>
  <si>
    <t>Center</t>
    <phoneticPr fontId="1"/>
  </si>
  <si>
    <t>実体幅</t>
    <rPh sb="0" eb="3">
      <t>ジッタイハバ</t>
    </rPh>
    <phoneticPr fontId="1"/>
  </si>
  <si>
    <t>陰線２</t>
    <rPh sb="0" eb="2">
      <t>インセン</t>
    </rPh>
    <phoneticPr fontId="1"/>
  </si>
  <si>
    <t>High</t>
    <phoneticPr fontId="1"/>
  </si>
  <si>
    <t>Low</t>
    <phoneticPr fontId="1"/>
  </si>
  <si>
    <t>ヒゲ長</t>
    <rPh sb="2" eb="3">
      <t>チョウ</t>
    </rPh>
    <phoneticPr fontId="1"/>
  </si>
  <si>
    <t>Ratio&gt;3</t>
    <phoneticPr fontId="1"/>
  </si>
  <si>
    <t>陰／陽</t>
    <rPh sb="0" eb="1">
      <t>イン</t>
    </rPh>
    <rPh sb="2" eb="3">
      <t>ヨウ</t>
    </rPh>
    <phoneticPr fontId="1"/>
  </si>
  <si>
    <t>10MA値</t>
    <rPh sb="4" eb="5">
      <t>チ</t>
    </rPh>
    <phoneticPr fontId="1"/>
  </si>
  <si>
    <t>20MA値</t>
    <rPh sb="4" eb="5">
      <t>チ</t>
    </rPh>
    <phoneticPr fontId="1"/>
  </si>
  <si>
    <t>Break</t>
    <phoneticPr fontId="1"/>
  </si>
  <si>
    <t>D1/H4/1</t>
    <phoneticPr fontId="1"/>
  </si>
  <si>
    <t>H1</t>
    <phoneticPr fontId="1"/>
  </si>
  <si>
    <t>陽線１</t>
    <rPh sb="0" eb="2">
      <t>ヨウセン</t>
    </rPh>
    <phoneticPr fontId="1"/>
  </si>
  <si>
    <t>Buy1</t>
    <phoneticPr fontId="1"/>
  </si>
  <si>
    <t>Sell2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</si>
</sst>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yyyy/m/d;@"/>
    <numFmt numFmtId="177" formatCode="#,##0_);[Red]\(#,##0\)"/>
    <numFmt numFmtId="178" formatCode="#,##0_ "/>
    <numFmt numFmtId="179" formatCode="0.0%"/>
    <numFmt numFmtId="185" formatCode="yyyy/m/d\ h:mm;@"/>
    <numFmt numFmtId="186" formatCode="#,##0.00000_);[Red]\(#,##0.00000\)"/>
  </numFmts>
  <fonts count="1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4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85" fontId="0" fillId="0" borderId="0" xfId="0" applyNumberFormat="1">
      <alignment vertical="center"/>
    </xf>
    <xf numFmtId="186" fontId="14" fillId="0" borderId="0" xfId="0" applyNumberFormat="1" applyFont="1" applyAlignment="1">
      <alignment horizontal="center" vertical="center"/>
    </xf>
    <xf numFmtId="18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86" fontId="14" fillId="0" borderId="0" xfId="0" applyNumberFormat="1" applyFont="1" applyAlignment="1">
      <alignment horizontal="center" vertical="center"/>
    </xf>
    <xf numFmtId="0" fontId="12" fillId="0" borderId="0" xfId="0" applyFont="1" applyFill="1">
      <alignment vertical="center"/>
    </xf>
    <xf numFmtId="0" fontId="12" fillId="0" borderId="9" xfId="0" applyFont="1" applyFill="1" applyBorder="1">
      <alignment vertical="center"/>
    </xf>
    <xf numFmtId="177" fontId="14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26</xdr:col>
      <xdr:colOff>478537</xdr:colOff>
      <xdr:row>40</xdr:row>
      <xdr:rowOff>67681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A2F9BEF8-CE9D-5BA1-6D50-D8DFB9B1C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5287" cy="721143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11" sqref="G11"/>
    </sheetView>
  </sheetViews>
  <sheetFormatPr defaultRowHeight="18.75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>
      <c r="A1" s="1" t="s">
        <v>7</v>
      </c>
      <c r="C1" t="s">
        <v>9</v>
      </c>
    </row>
    <row r="2" spans="1:18">
      <c r="A2" s="1" t="s">
        <v>8</v>
      </c>
      <c r="C2" t="s">
        <v>24</v>
      </c>
    </row>
    <row r="3" spans="1:18">
      <c r="A3" s="1" t="s">
        <v>11</v>
      </c>
      <c r="C3" s="27">
        <v>100000</v>
      </c>
    </row>
    <row r="4" spans="1:18">
      <c r="A4" s="1" t="s">
        <v>12</v>
      </c>
      <c r="C4" s="27" t="s">
        <v>14</v>
      </c>
    </row>
    <row r="5" spans="1:18" ht="19.5" thickBot="1">
      <c r="A5" s="1" t="s">
        <v>13</v>
      </c>
      <c r="C5" s="27" t="s">
        <v>36</v>
      </c>
    </row>
    <row r="6" spans="1:18" ht="19.5" thickBot="1">
      <c r="A6" s="22" t="s">
        <v>0</v>
      </c>
      <c r="B6" s="22" t="s">
        <v>1</v>
      </c>
      <c r="C6" s="22" t="s">
        <v>1</v>
      </c>
      <c r="D6" s="45" t="s">
        <v>27</v>
      </c>
      <c r="E6" s="23"/>
      <c r="F6" s="24"/>
      <c r="G6" s="79" t="s">
        <v>3</v>
      </c>
      <c r="H6" s="80"/>
      <c r="I6" s="86"/>
      <c r="J6" s="79" t="s">
        <v>25</v>
      </c>
      <c r="K6" s="80"/>
      <c r="L6" s="86"/>
      <c r="M6" s="79" t="s">
        <v>26</v>
      </c>
      <c r="N6" s="80"/>
      <c r="O6" s="86"/>
    </row>
    <row r="7" spans="1:18" ht="19.5" thickBot="1">
      <c r="A7" s="25"/>
      <c r="B7" s="25" t="s">
        <v>2</v>
      </c>
      <c r="C7" s="60" t="s">
        <v>31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>
      <c r="A8" s="26" t="s">
        <v>10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25</v>
      </c>
      <c r="K8" s="84"/>
      <c r="L8" s="85"/>
      <c r="M8" s="83"/>
      <c r="N8" s="84"/>
      <c r="O8" s="85"/>
    </row>
    <row r="9" spans="1:18">
      <c r="A9" s="7">
        <v>1</v>
      </c>
      <c r="B9" s="21">
        <f>+検証DATA!B3</f>
        <v>45607.041666666664</v>
      </c>
      <c r="C9" s="47">
        <v>1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>
      <c r="A10" s="7">
        <v>2</v>
      </c>
      <c r="B10" s="4">
        <f>+検証DATA!B4</f>
        <v>45604.666666666664</v>
      </c>
      <c r="C10" s="44">
        <v>1</v>
      </c>
      <c r="D10" s="54">
        <v>1.27</v>
      </c>
      <c r="E10" s="98">
        <v>1.5</v>
      </c>
      <c r="F10" s="99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>
      <c r="A11" s="7">
        <v>3</v>
      </c>
      <c r="B11" s="4">
        <f>+検証DATA!B5</f>
        <v>45608.416666666664</v>
      </c>
      <c r="C11" s="44">
        <v>1</v>
      </c>
      <c r="D11" s="54">
        <v>-1</v>
      </c>
      <c r="E11" s="98">
        <v>-1</v>
      </c>
      <c r="F11" s="99">
        <v>-1</v>
      </c>
      <c r="G11" s="20">
        <f t="shared" si="2"/>
        <v>104532.20616999999</v>
      </c>
      <c r="H11" s="20">
        <f t="shared" si="3"/>
        <v>105926.425</v>
      </c>
      <c r="I11" s="20">
        <f t="shared" si="4"/>
        <v>108989.2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-3232.9548299999997</v>
      </c>
      <c r="N11" s="42">
        <f t="shared" si="9"/>
        <v>-3276.0749999999998</v>
      </c>
      <c r="O11" s="43">
        <f t="shared" si="10"/>
        <v>-3370.7999999999997</v>
      </c>
      <c r="P11" s="20"/>
      <c r="Q11" s="20"/>
      <c r="R11" s="20"/>
    </row>
    <row r="12" spans="1:18">
      <c r="A12" s="7">
        <v>4</v>
      </c>
      <c r="B12" s="4"/>
      <c r="C12" s="44"/>
      <c r="D12" s="54"/>
      <c r="E12" s="98"/>
      <c r="F12" s="99"/>
      <c r="G12" s="20" t="str">
        <f t="shared" si="2"/>
        <v/>
      </c>
      <c r="H12" s="20" t="str">
        <f t="shared" si="3"/>
        <v/>
      </c>
      <c r="I12" s="20" t="str">
        <f t="shared" si="4"/>
        <v/>
      </c>
      <c r="J12" s="41">
        <f t="shared" si="5"/>
        <v>3135.9661850999996</v>
      </c>
      <c r="K12" s="42">
        <f t="shared" si="6"/>
        <v>3177.7927500000001</v>
      </c>
      <c r="L12" s="43">
        <f t="shared" si="7"/>
        <v>3269.6759999999999</v>
      </c>
      <c r="M12" s="41" t="str">
        <f t="shared" si="8"/>
        <v/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>
      <c r="A13" s="7">
        <v>5</v>
      </c>
      <c r="B13" s="4"/>
      <c r="C13" s="44"/>
      <c r="D13" s="54"/>
      <c r="E13" s="98"/>
      <c r="F13" s="99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 t="str">
        <f t="shared" ref="J13:J58" si="11">IF(G12="","",G12*0.03)</f>
        <v/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>
      <c r="A14" s="7">
        <v>6</v>
      </c>
      <c r="B14" s="4"/>
      <c r="C14" s="44"/>
      <c r="D14" s="54"/>
      <c r="E14" s="98"/>
      <c r="F14" s="99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>
      <c r="A59" s="7"/>
      <c r="B59" s="87" t="s">
        <v>5</v>
      </c>
      <c r="C59" s="88"/>
      <c r="D59" s="1">
        <f>COUNTIF(D9:D58,1.27)</f>
        <v>2</v>
      </c>
      <c r="E59" s="1">
        <f>COUNTIF(E9:E58,1.5)</f>
        <v>2</v>
      </c>
      <c r="F59" s="6">
        <f>COUNTIF(F9:F58,2)</f>
        <v>2</v>
      </c>
      <c r="G59" s="66">
        <f>M59+G8</f>
        <v>104532.20617</v>
      </c>
      <c r="H59" s="18">
        <f>N59+H8</f>
        <v>105926.425</v>
      </c>
      <c r="I59" s="19">
        <f>O59+I8</f>
        <v>108989.2</v>
      </c>
      <c r="J59" s="63" t="s">
        <v>33</v>
      </c>
      <c r="K59" s="64">
        <f>B58-B9</f>
        <v>-45607.041666666664</v>
      </c>
      <c r="L59" s="65" t="s">
        <v>34</v>
      </c>
      <c r="M59" s="75">
        <f>SUM(M9:M58)</f>
        <v>4532.2061700000004</v>
      </c>
      <c r="N59" s="76">
        <f>SUM(N9:N58)</f>
        <v>5926.4250000000002</v>
      </c>
      <c r="O59" s="77">
        <f>SUM(O9:O58)</f>
        <v>8989.2000000000007</v>
      </c>
    </row>
    <row r="60" spans="1:15" ht="19.5" thickBot="1">
      <c r="A60" s="7"/>
      <c r="B60" s="81" t="s">
        <v>6</v>
      </c>
      <c r="C60" s="82"/>
      <c r="D60" s="1">
        <f>COUNTIF(D9:D58,-1)</f>
        <v>1</v>
      </c>
      <c r="E60" s="1">
        <f>COUNTIF(E9:E58,-1)</f>
        <v>1</v>
      </c>
      <c r="F60" s="6">
        <f>COUNTIF(F9:F58,-1)</f>
        <v>1</v>
      </c>
      <c r="G60" s="79" t="s">
        <v>32</v>
      </c>
      <c r="H60" s="80"/>
      <c r="I60" s="86"/>
      <c r="J60" s="79" t="s">
        <v>35</v>
      </c>
      <c r="K60" s="80"/>
      <c r="L60" s="86"/>
      <c r="M60" s="7"/>
      <c r="O60" s="3"/>
    </row>
    <row r="61" spans="1:15" ht="19.5" thickBot="1">
      <c r="A61" s="7"/>
      <c r="B61" s="81" t="s">
        <v>37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1.0453220617000001</v>
      </c>
      <c r="H61" s="71">
        <f t="shared" ref="H61" si="21">H59/H8</f>
        <v>1.05926425</v>
      </c>
      <c r="I61" s="72">
        <f>I59/I8</f>
        <v>1.0898919999999999</v>
      </c>
      <c r="J61" s="61">
        <f>(G61-100%)*30/K59</f>
        <v>-2.9812542127540669E-5</v>
      </c>
      <c r="K61" s="61">
        <f>(H61-100%)*30/K59</f>
        <v>-3.898361820954185E-5</v>
      </c>
      <c r="L61" s="62">
        <f>(I61-100%)*30/K59</f>
        <v>-5.9130342628011484E-5</v>
      </c>
      <c r="M61" s="8"/>
      <c r="N61" s="2"/>
      <c r="O61" s="9"/>
    </row>
    <row r="62" spans="1:15" ht="19.5" thickBot="1">
      <c r="B62" s="79" t="s">
        <v>4</v>
      </c>
      <c r="C62" s="80"/>
      <c r="D62" s="73">
        <f t="shared" ref="D62:E62" si="22">D59/(D59+D60+D61)</f>
        <v>0.66666666666666663</v>
      </c>
      <c r="E62" s="68">
        <f t="shared" si="22"/>
        <v>0.66666666666666663</v>
      </c>
      <c r="F62" s="69">
        <f>F59/(F59+F60+F61)</f>
        <v>0.66666666666666663</v>
      </c>
    </row>
    <row r="64" spans="1:15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E1F0B-5207-4ABA-9A43-CA79F4D3D6DB}">
  <dimension ref="A1:R25"/>
  <sheetViews>
    <sheetView workbookViewId="0">
      <selection sqref="A1:XFD1048576"/>
    </sheetView>
  </sheetViews>
  <sheetFormatPr defaultRowHeight="18.75"/>
  <cols>
    <col min="2" max="2" width="16.875" bestFit="1" customWidth="1"/>
    <col min="4" max="8" width="9" style="95"/>
    <col min="9" max="9" width="9" style="96"/>
    <col min="10" max="13" width="9" style="95"/>
    <col min="14" max="14" width="9" style="101"/>
    <col min="15" max="15" width="9.5" style="95" bestFit="1" customWidth="1"/>
    <col min="16" max="17" width="9" style="95"/>
    <col min="18" max="18" width="9" style="96"/>
  </cols>
  <sheetData>
    <row r="1" spans="1:18" s="78" customFormat="1" ht="16.5">
      <c r="D1" s="94"/>
      <c r="E1" s="94"/>
      <c r="F1" s="94"/>
      <c r="G1" s="94"/>
      <c r="H1" s="94"/>
      <c r="I1" s="78" t="s">
        <v>54</v>
      </c>
      <c r="J1" s="94"/>
      <c r="K1" s="94"/>
      <c r="L1" s="97" t="s">
        <v>46</v>
      </c>
      <c r="M1" s="97"/>
      <c r="N1" s="100" t="s">
        <v>55</v>
      </c>
      <c r="O1" s="94"/>
      <c r="P1" s="94"/>
      <c r="Q1" s="94"/>
    </row>
    <row r="2" spans="1:18" s="78" customFormat="1" ht="16.5">
      <c r="B2" s="78" t="s">
        <v>38</v>
      </c>
      <c r="C2" s="78" t="s">
        <v>52</v>
      </c>
      <c r="D2" s="94" t="s">
        <v>39</v>
      </c>
      <c r="E2" s="94" t="s">
        <v>40</v>
      </c>
      <c r="F2" s="94" t="s">
        <v>48</v>
      </c>
      <c r="G2" s="94" t="s">
        <v>41</v>
      </c>
      <c r="H2" s="94" t="s">
        <v>42</v>
      </c>
      <c r="I2" s="78" t="s">
        <v>43</v>
      </c>
      <c r="J2" s="94" t="s">
        <v>44</v>
      </c>
      <c r="K2" s="94" t="s">
        <v>45</v>
      </c>
      <c r="L2" s="94" t="s">
        <v>44</v>
      </c>
      <c r="M2" s="94" t="s">
        <v>45</v>
      </c>
      <c r="N2" s="100" t="s">
        <v>56</v>
      </c>
      <c r="O2" s="94" t="s">
        <v>47</v>
      </c>
      <c r="P2" s="94" t="s">
        <v>49</v>
      </c>
      <c r="Q2" s="94" t="s">
        <v>50</v>
      </c>
      <c r="R2" s="78" t="s">
        <v>51</v>
      </c>
    </row>
    <row r="3" spans="1:18">
      <c r="A3">
        <v>1</v>
      </c>
      <c r="B3" s="93">
        <v>45607.041666666664</v>
      </c>
      <c r="C3" s="78" t="s">
        <v>53</v>
      </c>
      <c r="D3" s="95">
        <v>0.87568000000000001</v>
      </c>
      <c r="E3" s="95">
        <v>0.87607999999999997</v>
      </c>
      <c r="F3" s="95">
        <f>+E3-D3</f>
        <v>3.9999999999995595E-4</v>
      </c>
      <c r="G3" s="95">
        <f>AVERAGE(D3:E3)</f>
        <v>0.87587999999999999</v>
      </c>
      <c r="H3" s="95">
        <f>+E3-D3</f>
        <v>3.9999999999995595E-4</v>
      </c>
      <c r="I3" s="96">
        <f>IF(H3&gt;0,1,2)</f>
        <v>1</v>
      </c>
      <c r="J3" s="95">
        <v>0.87644999999999995</v>
      </c>
      <c r="K3" s="95">
        <v>0.87446000000000002</v>
      </c>
      <c r="L3" s="95">
        <f>+J3-$G3</f>
        <v>5.6999999999995943E-4</v>
      </c>
      <c r="M3" s="95">
        <f>+K3-$G3</f>
        <v>-1.4199999999999768E-3</v>
      </c>
      <c r="N3" s="101">
        <v>1</v>
      </c>
      <c r="O3" s="95">
        <f>IF(N3=1,M3/H3,L1/H3)</f>
        <v>-3.5500000000003329</v>
      </c>
      <c r="P3" s="95">
        <v>0.87536999999999998</v>
      </c>
      <c r="R3" s="96">
        <v>1</v>
      </c>
    </row>
    <row r="4" spans="1:18">
      <c r="A4">
        <v>2</v>
      </c>
      <c r="B4" s="93">
        <v>45604.666666666664</v>
      </c>
      <c r="C4" s="78" t="s">
        <v>53</v>
      </c>
      <c r="D4" s="95">
        <v>0.87382000000000004</v>
      </c>
      <c r="E4" s="95">
        <v>0.87360000000000004</v>
      </c>
      <c r="F4" s="95">
        <f t="shared" ref="F4:F25" si="0">+E4-D4</f>
        <v>-2.1999999999999797E-4</v>
      </c>
      <c r="G4" s="95">
        <f>AVERAGE(D4:E4)</f>
        <v>0.87370999999999999</v>
      </c>
      <c r="H4" s="95">
        <f>+E4-D4</f>
        <v>-2.1999999999999797E-4</v>
      </c>
      <c r="I4" s="96">
        <f>IF(H4&gt;0,1,2)</f>
        <v>2</v>
      </c>
      <c r="J4" s="95">
        <v>0.87402000000000002</v>
      </c>
      <c r="K4" s="95">
        <v>0.87248000000000003</v>
      </c>
      <c r="L4" s="95">
        <f>+J4-$G4</f>
        <v>3.1000000000003247E-4</v>
      </c>
      <c r="M4" s="95">
        <f>+K4-$G4</f>
        <v>-1.2299999999999534E-3</v>
      </c>
      <c r="N4" s="101">
        <v>1</v>
      </c>
      <c r="O4" s="95">
        <f t="shared" ref="O4:O5" si="1">IF(N4=1,M4/H4,L2/H4)</f>
        <v>5.5909090909089301</v>
      </c>
      <c r="Q4" s="95">
        <v>0.87222999999999995</v>
      </c>
      <c r="R4" s="96">
        <v>1</v>
      </c>
    </row>
    <row r="5" spans="1:18">
      <c r="A5">
        <v>3</v>
      </c>
      <c r="B5" s="93">
        <v>45608.416666666664</v>
      </c>
      <c r="C5" s="78" t="s">
        <v>53</v>
      </c>
      <c r="D5" s="95">
        <v>0.88154999999999994</v>
      </c>
      <c r="E5" s="95">
        <v>0.88144999999999996</v>
      </c>
      <c r="F5" s="95">
        <f t="shared" si="0"/>
        <v>-9.9999999999988987E-5</v>
      </c>
      <c r="G5" s="95">
        <f>AVERAGE(D5:E5)</f>
        <v>0.88149999999999995</v>
      </c>
      <c r="H5" s="95">
        <f>+E5-D5</f>
        <v>-9.9999999999988987E-5</v>
      </c>
      <c r="I5" s="96">
        <f>IF(H5&gt;0,1,2)</f>
        <v>2</v>
      </c>
      <c r="J5" s="95">
        <v>0.88200999999999996</v>
      </c>
      <c r="K5" s="95">
        <v>0.88080999999999998</v>
      </c>
      <c r="L5" s="95">
        <f>+J5-$G5</f>
        <v>5.1000000000001044E-4</v>
      </c>
      <c r="M5" s="95">
        <f>+K5-$G5</f>
        <v>-6.8999999999996842E-4</v>
      </c>
      <c r="N5" s="101">
        <v>1</v>
      </c>
      <c r="O5" s="95">
        <f t="shared" si="1"/>
        <v>6.9000000000004444</v>
      </c>
      <c r="P5" s="95">
        <v>0.88122</v>
      </c>
      <c r="R5" s="96">
        <v>1</v>
      </c>
    </row>
    <row r="6" spans="1:18">
      <c r="A6">
        <v>4</v>
      </c>
      <c r="B6" s="93"/>
      <c r="F6" s="95">
        <f t="shared" si="0"/>
        <v>0</v>
      </c>
    </row>
    <row r="7" spans="1:18">
      <c r="A7">
        <v>5</v>
      </c>
      <c r="B7" s="93"/>
      <c r="F7" s="95">
        <f t="shared" si="0"/>
        <v>0</v>
      </c>
    </row>
    <row r="8" spans="1:18">
      <c r="A8">
        <v>6</v>
      </c>
      <c r="B8" s="93"/>
      <c r="F8" s="95">
        <f t="shared" si="0"/>
        <v>0</v>
      </c>
    </row>
    <row r="9" spans="1:18">
      <c r="A9">
        <v>7</v>
      </c>
      <c r="B9" s="93"/>
      <c r="F9" s="95">
        <f t="shared" si="0"/>
        <v>0</v>
      </c>
    </row>
    <row r="10" spans="1:18">
      <c r="A10">
        <v>8</v>
      </c>
      <c r="B10" s="93"/>
      <c r="F10" s="95">
        <f t="shared" si="0"/>
        <v>0</v>
      </c>
    </row>
    <row r="11" spans="1:18">
      <c r="A11">
        <v>9</v>
      </c>
      <c r="B11" s="93"/>
      <c r="F11" s="95">
        <f t="shared" si="0"/>
        <v>0</v>
      </c>
    </row>
    <row r="12" spans="1:18">
      <c r="A12">
        <v>10</v>
      </c>
      <c r="B12" s="93"/>
      <c r="F12" s="95">
        <f t="shared" si="0"/>
        <v>0</v>
      </c>
    </row>
    <row r="13" spans="1:18">
      <c r="A13">
        <v>11</v>
      </c>
      <c r="B13" s="93"/>
      <c r="F13" s="95">
        <f t="shared" si="0"/>
        <v>0</v>
      </c>
    </row>
    <row r="14" spans="1:18">
      <c r="A14">
        <v>12</v>
      </c>
      <c r="B14" s="93"/>
      <c r="F14" s="95">
        <f t="shared" si="0"/>
        <v>0</v>
      </c>
    </row>
    <row r="15" spans="1:18">
      <c r="A15">
        <v>13</v>
      </c>
      <c r="B15" s="93"/>
      <c r="F15" s="95">
        <f t="shared" si="0"/>
        <v>0</v>
      </c>
    </row>
    <row r="16" spans="1:18">
      <c r="A16">
        <v>14</v>
      </c>
      <c r="B16" s="93"/>
      <c r="F16" s="95">
        <f t="shared" si="0"/>
        <v>0</v>
      </c>
    </row>
    <row r="17" spans="1:6">
      <c r="A17">
        <v>15</v>
      </c>
      <c r="B17" s="93"/>
      <c r="F17" s="95">
        <f t="shared" si="0"/>
        <v>0</v>
      </c>
    </row>
    <row r="18" spans="1:6">
      <c r="A18">
        <v>16</v>
      </c>
      <c r="B18" s="93"/>
      <c r="F18" s="95">
        <f t="shared" si="0"/>
        <v>0</v>
      </c>
    </row>
    <row r="19" spans="1:6">
      <c r="A19">
        <v>17</v>
      </c>
      <c r="B19" s="93"/>
      <c r="F19" s="95">
        <f t="shared" si="0"/>
        <v>0</v>
      </c>
    </row>
    <row r="20" spans="1:6">
      <c r="A20">
        <v>18</v>
      </c>
      <c r="B20" s="93"/>
      <c r="F20" s="95">
        <f t="shared" si="0"/>
        <v>0</v>
      </c>
    </row>
    <row r="21" spans="1:6">
      <c r="A21">
        <v>19</v>
      </c>
      <c r="B21" s="93"/>
      <c r="F21" s="95">
        <f t="shared" si="0"/>
        <v>0</v>
      </c>
    </row>
    <row r="22" spans="1:6">
      <c r="A22">
        <v>20</v>
      </c>
      <c r="B22" s="93"/>
      <c r="F22" s="95">
        <f t="shared" si="0"/>
        <v>0</v>
      </c>
    </row>
    <row r="23" spans="1:6">
      <c r="A23">
        <v>21</v>
      </c>
      <c r="B23" s="93"/>
      <c r="F23" s="95">
        <f t="shared" si="0"/>
        <v>0</v>
      </c>
    </row>
    <row r="24" spans="1:6">
      <c r="A24">
        <v>22</v>
      </c>
      <c r="B24" s="93"/>
      <c r="F24" s="95">
        <f t="shared" si="0"/>
        <v>0</v>
      </c>
    </row>
    <row r="25" spans="1:6">
      <c r="A25">
        <v>23</v>
      </c>
      <c r="B25" s="93"/>
      <c r="F25" s="95">
        <f t="shared" si="0"/>
        <v>0</v>
      </c>
    </row>
  </sheetData>
  <mergeCells count="1">
    <mergeCell ref="L1:M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Normal="100" workbookViewId="0"/>
  </sheetViews>
  <sheetFormatPr defaultColWidth="8.125" defaultRowHeight="14.25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/>
  <cols>
    <col min="1" max="16384" width="8.125" style="49"/>
  </cols>
  <sheetData>
    <row r="1" spans="1:10">
      <c r="A1" s="49" t="s">
        <v>28</v>
      </c>
    </row>
    <row r="2" spans="1:10">
      <c r="A2" s="89"/>
      <c r="B2" s="90"/>
      <c r="C2" s="90"/>
      <c r="D2" s="90"/>
      <c r="E2" s="90"/>
      <c r="F2" s="90"/>
      <c r="G2" s="90"/>
      <c r="H2" s="90"/>
      <c r="I2" s="90"/>
      <c r="J2" s="90"/>
    </row>
    <row r="3" spans="1:10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>
      <c r="A11" s="49" t="s">
        <v>29</v>
      </c>
    </row>
    <row r="12" spans="1:10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>
      <c r="A21" s="49" t="s">
        <v>30</v>
      </c>
    </row>
    <row r="22" spans="1:10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28" t="s">
        <v>15</v>
      </c>
      <c r="B1" s="29"/>
      <c r="C1" s="30"/>
      <c r="D1" s="31"/>
      <c r="E1" s="30"/>
      <c r="F1" s="31"/>
      <c r="G1" s="30"/>
      <c r="H1" s="31"/>
    </row>
    <row r="2" spans="1:8">
      <c r="A2" s="32"/>
      <c r="B2" s="30"/>
      <c r="C2" s="30"/>
      <c r="D2" s="31"/>
      <c r="E2" s="30"/>
      <c r="F2" s="31"/>
      <c r="G2" s="30"/>
      <c r="H2" s="31"/>
    </row>
    <row r="3" spans="1:8">
      <c r="A3" s="33" t="s">
        <v>16</v>
      </c>
      <c r="B3" s="33" t="s">
        <v>17</v>
      </c>
      <c r="C3" s="33" t="s">
        <v>18</v>
      </c>
      <c r="D3" s="34" t="s">
        <v>19</v>
      </c>
      <c r="E3" s="33" t="s">
        <v>20</v>
      </c>
      <c r="F3" s="34" t="s">
        <v>19</v>
      </c>
      <c r="G3" s="33" t="s">
        <v>21</v>
      </c>
      <c r="H3" s="34" t="s">
        <v>19</v>
      </c>
    </row>
    <row r="4" spans="1:8">
      <c r="A4" s="35" t="s">
        <v>22</v>
      </c>
      <c r="B4" s="35" t="s">
        <v>23</v>
      </c>
      <c r="C4" s="35"/>
      <c r="D4" s="36"/>
      <c r="E4" s="35"/>
      <c r="F4" s="36"/>
      <c r="G4" s="35"/>
      <c r="H4" s="36"/>
    </row>
    <row r="5" spans="1:8">
      <c r="A5" s="35" t="s">
        <v>22</v>
      </c>
      <c r="B5" s="35"/>
      <c r="C5" s="35"/>
      <c r="D5" s="36"/>
      <c r="E5" s="35"/>
      <c r="F5" s="37"/>
      <c r="G5" s="35"/>
      <c r="H5" s="37"/>
    </row>
    <row r="6" spans="1:8">
      <c r="A6" s="35" t="s">
        <v>22</v>
      </c>
      <c r="B6" s="35"/>
      <c r="C6" s="35"/>
      <c r="D6" s="37"/>
      <c r="E6" s="35"/>
      <c r="F6" s="37"/>
      <c r="G6" s="35"/>
      <c r="H6" s="37"/>
    </row>
    <row r="7" spans="1:8">
      <c r="A7" s="35" t="s">
        <v>22</v>
      </c>
      <c r="B7" s="35"/>
      <c r="C7" s="35"/>
      <c r="D7" s="37"/>
      <c r="E7" s="35"/>
      <c r="F7" s="37"/>
      <c r="G7" s="35"/>
      <c r="H7" s="37"/>
    </row>
    <row r="8" spans="1:8">
      <c r="A8" s="35" t="s">
        <v>22</v>
      </c>
      <c r="B8" s="35"/>
      <c r="C8" s="35"/>
      <c r="D8" s="37"/>
      <c r="E8" s="35"/>
      <c r="F8" s="37"/>
      <c r="G8" s="35"/>
      <c r="H8" s="37"/>
    </row>
    <row r="9" spans="1:8">
      <c r="A9" s="35" t="s">
        <v>22</v>
      </c>
      <c r="B9" s="35"/>
      <c r="C9" s="35"/>
      <c r="D9" s="37"/>
      <c r="E9" s="35"/>
      <c r="F9" s="37"/>
      <c r="G9" s="35"/>
      <c r="H9" s="37"/>
    </row>
    <row r="10" spans="1:8">
      <c r="A10" s="35" t="s">
        <v>22</v>
      </c>
      <c r="B10" s="35"/>
      <c r="C10" s="35"/>
      <c r="D10" s="37"/>
      <c r="E10" s="35"/>
      <c r="F10" s="37"/>
      <c r="G10" s="35"/>
      <c r="H10" s="37"/>
    </row>
    <row r="11" spans="1:8">
      <c r="A11" s="35" t="s">
        <v>22</v>
      </c>
      <c r="B11" s="35"/>
      <c r="C11" s="35"/>
      <c r="D11" s="37"/>
      <c r="E11" s="35"/>
      <c r="F11" s="37"/>
      <c r="G11" s="35"/>
      <c r="H11" s="37"/>
    </row>
    <row r="12" spans="1:8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検証DATA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Heidi Yamanaka</cp:lastModifiedBy>
  <dcterms:created xsi:type="dcterms:W3CDTF">2020-09-18T03:10:57Z</dcterms:created>
  <dcterms:modified xsi:type="dcterms:W3CDTF">2024-11-15T13:02:51Z</dcterms:modified>
</cp:coreProperties>
</file>