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06a849b70d2f52/_★_2-2_チャートマスター/トレード管理シート/"/>
    </mc:Choice>
  </mc:AlternateContent>
  <xr:revisionPtr revIDLastSave="99" documentId="8_{5520EDFF-0E3A-46D3-8E5E-4BA3AFFCD6DD}" xr6:coauthVersionLast="47" xr6:coauthVersionMax="47" xr10:uidLastSave="{8F2F4EAA-5C88-4938-8CDA-F5C0CC909E37}"/>
  <bookViews>
    <workbookView xWindow="-28920" yWindow="-120" windowWidth="29040" windowHeight="15720" activeTab="2" xr2:uid="{00000000-000D-0000-FFFF-FFFF00000000}"/>
  </bookViews>
  <sheets>
    <sheet name="検証シート" sheetId="1" r:id="rId1"/>
    <sheet name="検証DATA" sheetId="7" r:id="rId2"/>
    <sheet name="画像" sheetId="6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M4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3" i="7"/>
  <c r="C9" i="1"/>
  <c r="B9" i="1"/>
  <c r="H25" i="7"/>
  <c r="G25" i="7"/>
  <c r="N25" i="7" s="1"/>
  <c r="F25" i="7"/>
  <c r="I25" i="7" s="1"/>
  <c r="H24" i="7"/>
  <c r="G24" i="7"/>
  <c r="N24" i="7" s="1"/>
  <c r="F24" i="7"/>
  <c r="I24" i="7" s="1"/>
  <c r="H23" i="7"/>
  <c r="G23" i="7"/>
  <c r="L23" i="7" s="1"/>
  <c r="F23" i="7"/>
  <c r="I23" i="7" s="1"/>
  <c r="H22" i="7"/>
  <c r="G22" i="7"/>
  <c r="N22" i="7" s="1"/>
  <c r="F22" i="7"/>
  <c r="I22" i="7" s="1"/>
  <c r="H21" i="7"/>
  <c r="G21" i="7"/>
  <c r="N21" i="7" s="1"/>
  <c r="F21" i="7"/>
  <c r="I21" i="7" s="1"/>
  <c r="H20" i="7"/>
  <c r="G20" i="7"/>
  <c r="N20" i="7" s="1"/>
  <c r="F20" i="7"/>
  <c r="I20" i="7" s="1"/>
  <c r="H19" i="7"/>
  <c r="G19" i="7"/>
  <c r="N19" i="7" s="1"/>
  <c r="F19" i="7"/>
  <c r="I19" i="7" s="1"/>
  <c r="N18" i="7"/>
  <c r="H18" i="7"/>
  <c r="G18" i="7"/>
  <c r="L18" i="7" s="1"/>
  <c r="F18" i="7"/>
  <c r="I18" i="7" s="1"/>
  <c r="N17" i="7"/>
  <c r="I17" i="7"/>
  <c r="H17" i="7"/>
  <c r="G17" i="7"/>
  <c r="L17" i="7" s="1"/>
  <c r="F17" i="7"/>
  <c r="I16" i="7"/>
  <c r="H16" i="7"/>
  <c r="G16" i="7"/>
  <c r="N16" i="7" s="1"/>
  <c r="F16" i="7"/>
  <c r="H15" i="7"/>
  <c r="G15" i="7"/>
  <c r="L15" i="7" s="1"/>
  <c r="F15" i="7"/>
  <c r="I15" i="7" s="1"/>
  <c r="H14" i="7"/>
  <c r="G14" i="7"/>
  <c r="N14" i="7" s="1"/>
  <c r="F14" i="7"/>
  <c r="I14" i="7" s="1"/>
  <c r="H13" i="7"/>
  <c r="G13" i="7"/>
  <c r="N13" i="7" s="1"/>
  <c r="F13" i="7"/>
  <c r="I13" i="7" s="1"/>
  <c r="H12" i="7"/>
  <c r="G12" i="7"/>
  <c r="N12" i="7" s="1"/>
  <c r="F12" i="7"/>
  <c r="I12" i="7" s="1"/>
  <c r="H11" i="7"/>
  <c r="G11" i="7"/>
  <c r="N11" i="7" s="1"/>
  <c r="F11" i="7"/>
  <c r="I11" i="7" s="1"/>
  <c r="L10" i="7"/>
  <c r="H10" i="7"/>
  <c r="G10" i="7"/>
  <c r="N10" i="7" s="1"/>
  <c r="F10" i="7"/>
  <c r="I10" i="7" s="1"/>
  <c r="I9" i="7"/>
  <c r="H9" i="7"/>
  <c r="G9" i="7"/>
  <c r="N9" i="7" s="1"/>
  <c r="F9" i="7"/>
  <c r="H8" i="7"/>
  <c r="G8" i="7"/>
  <c r="N8" i="7" s="1"/>
  <c r="F8" i="7"/>
  <c r="I8" i="7" s="1"/>
  <c r="H7" i="7"/>
  <c r="G7" i="7"/>
  <c r="L7" i="7" s="1"/>
  <c r="F7" i="7"/>
  <c r="I7" i="7" s="1"/>
  <c r="H6" i="7"/>
  <c r="G6" i="7"/>
  <c r="N6" i="7" s="1"/>
  <c r="F6" i="7"/>
  <c r="I6" i="7" s="1"/>
  <c r="H5" i="7"/>
  <c r="G5" i="7"/>
  <c r="N5" i="7" s="1"/>
  <c r="F5" i="7"/>
  <c r="I5" i="7" s="1"/>
  <c r="H4" i="7"/>
  <c r="G4" i="7"/>
  <c r="N4" i="7" s="1"/>
  <c r="F4" i="7"/>
  <c r="I4" i="7" s="1"/>
  <c r="H3" i="7"/>
  <c r="G3" i="7"/>
  <c r="N3" i="7" s="1"/>
  <c r="F3" i="7"/>
  <c r="I3" i="7" s="1"/>
  <c r="F59" i="1"/>
  <c r="D59" i="1"/>
  <c r="Q17" i="7" l="1"/>
  <c r="L24" i="7"/>
  <c r="Q24" i="7" s="1"/>
  <c r="L14" i="7"/>
  <c r="Q14" i="7" s="1"/>
  <c r="L16" i="7"/>
  <c r="Q16" i="7" s="1"/>
  <c r="Q18" i="7"/>
  <c r="L6" i="7"/>
  <c r="L9" i="7"/>
  <c r="Q9" i="7" s="1"/>
  <c r="N23" i="7"/>
  <c r="Q23" i="7" s="1"/>
  <c r="L8" i="7"/>
  <c r="Q8" i="7" s="1"/>
  <c r="N15" i="7"/>
  <c r="Q15" i="7" s="1"/>
  <c r="L22" i="7"/>
  <c r="Q22" i="7" s="1"/>
  <c r="Q10" i="7"/>
  <c r="Q13" i="7"/>
  <c r="L13" i="7"/>
  <c r="L21" i="7"/>
  <c r="Q21" i="7" s="1"/>
  <c r="L5" i="7"/>
  <c r="L4" i="7"/>
  <c r="Q4" i="7" s="1"/>
  <c r="L12" i="7"/>
  <c r="Q12" i="7" s="1"/>
  <c r="L20" i="7"/>
  <c r="Q20" i="7" s="1"/>
  <c r="N7" i="7"/>
  <c r="Q7" i="7" s="1"/>
  <c r="L3" i="7"/>
  <c r="Q3" i="7" s="1"/>
  <c r="L11" i="7"/>
  <c r="Q11" i="7" s="1"/>
  <c r="L19" i="7"/>
  <c r="Q19" i="7" s="1"/>
  <c r="L25" i="7"/>
  <c r="Q25" i="7" s="1"/>
  <c r="D61" i="1"/>
  <c r="E61" i="1"/>
  <c r="F61" i="1"/>
  <c r="K59" i="1"/>
  <c r="E59" i="1"/>
  <c r="M7" i="7" l="1"/>
  <c r="Q6" i="7"/>
  <c r="M6" i="7"/>
  <c r="Q5" i="7"/>
  <c r="M5" i="7"/>
  <c r="I8" i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<sst xmlns="http://schemas.openxmlformats.org/spreadsheetml/2006/main" count="77" uniqueCount="62">
  <si>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</si>
  <si>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</si>
  <si>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</si>
  <si>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</si>
  <si>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</si>
  <si>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</si>
  <si>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</si>
  <si>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</si>
  <si>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</si>
  <si>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</si>
  <si>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</si>
  <si>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</si>
  <si>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</si>
  <si>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3"/>
  </si>
  <si>
    <t>ルール</t>
    <phoneticPr fontId="3"/>
  </si>
  <si>
    <t>通貨ペア</t>
    <rPh sb="0" eb="2">
      <t>ツウカ</t>
    </rPh>
    <phoneticPr fontId="3"/>
  </si>
  <si>
    <t>日足</t>
    <rPh sb="0" eb="2">
      <t>ヒアシ</t>
    </rPh>
    <phoneticPr fontId="3"/>
  </si>
  <si>
    <t>終了日</t>
    <rPh sb="0" eb="3">
      <t>シュウリョウビ</t>
    </rPh>
    <phoneticPr fontId="3"/>
  </si>
  <si>
    <t>4Ｈ足</t>
    <rPh sb="2" eb="3">
      <t>アシ</t>
    </rPh>
    <phoneticPr fontId="3"/>
  </si>
  <si>
    <t>１Ｈ足</t>
    <rPh sb="2" eb="3">
      <t>アシ</t>
    </rPh>
    <phoneticPr fontId="3"/>
  </si>
  <si>
    <t>PB</t>
    <phoneticPr fontId="3"/>
  </si>
  <si>
    <t>EUR/USD</t>
    <phoneticPr fontId="3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</si>
  <si>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</si>
  <si>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</si>
  <si>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</si>
  <si>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</si>
  <si>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</si>
  <si>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</si>
  <si>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</si>
  <si>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</si>
  <si>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</si>
  <si>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</si>
  <si>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</si>
  <si>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Date</t>
    <phoneticPr fontId="1"/>
  </si>
  <si>
    <t>Open</t>
    <phoneticPr fontId="1"/>
  </si>
  <si>
    <t>Close</t>
    <phoneticPr fontId="1"/>
  </si>
  <si>
    <t>Center</t>
    <phoneticPr fontId="1"/>
  </si>
  <si>
    <t>実体幅</t>
    <rPh sb="0" eb="3">
      <t>ジッタイハバ</t>
    </rPh>
    <phoneticPr fontId="1"/>
  </si>
  <si>
    <t>陰線２</t>
    <rPh sb="0" eb="2">
      <t>インセン</t>
    </rPh>
    <phoneticPr fontId="1"/>
  </si>
  <si>
    <t>High</t>
    <phoneticPr fontId="1"/>
  </si>
  <si>
    <t>Low</t>
    <phoneticPr fontId="1"/>
  </si>
  <si>
    <t>ヒゲ長</t>
    <rPh sb="2" eb="3">
      <t>チョウ</t>
    </rPh>
    <phoneticPr fontId="1"/>
  </si>
  <si>
    <t>Ratio&gt;3</t>
    <phoneticPr fontId="1"/>
  </si>
  <si>
    <t>陰／陽</t>
    <rPh sb="0" eb="1">
      <t>イン</t>
    </rPh>
    <rPh sb="2" eb="3">
      <t>ヨウ</t>
    </rPh>
    <phoneticPr fontId="1"/>
  </si>
  <si>
    <t>10MA値</t>
    <rPh sb="4" eb="5">
      <t>チ</t>
    </rPh>
    <phoneticPr fontId="1"/>
  </si>
  <si>
    <t>20MA値</t>
    <rPh sb="4" eb="5">
      <t>チ</t>
    </rPh>
    <phoneticPr fontId="1"/>
  </si>
  <si>
    <t>H1</t>
    <phoneticPr fontId="1"/>
  </si>
  <si>
    <t>陽線１</t>
    <rPh sb="0" eb="2">
      <t>ヨウセン</t>
    </rPh>
    <phoneticPr fontId="1"/>
  </si>
  <si>
    <t>Buy1</t>
    <phoneticPr fontId="1"/>
  </si>
  <si>
    <t>Sell2</t>
    <phoneticPr fontId="1"/>
  </si>
  <si>
    <t>Break</t>
    <phoneticPr fontId="1"/>
  </si>
  <si>
    <t>USDJPY</t>
    <phoneticPr fontId="1"/>
  </si>
  <si>
    <t>フィボナッチターゲット1.27, 1.5, 2.0で決済(買いはPBの安値／ウリはPBの高値を1pipでも下／上超過したら損切決済）</t>
    <rPh sb="29" eb="30">
      <t>カ</t>
    </rPh>
    <rPh sb="35" eb="37">
      <t>ヤスネ</t>
    </rPh>
    <rPh sb="44" eb="46">
      <t>タカネ</t>
    </rPh>
    <rPh sb="53" eb="54">
      <t>シタ</t>
    </rPh>
    <rPh sb="55" eb="56">
      <t>ジョウ</t>
    </rPh>
    <rPh sb="56" eb="58">
      <t>チョウカ</t>
    </rPh>
    <rPh sb="61" eb="63">
      <t>ソンギリ</t>
    </rPh>
    <rPh sb="63" eb="65">
      <t>ケッサイ</t>
    </rPh>
    <phoneticPr fontId="1"/>
  </si>
  <si>
    <t>arrow#</t>
    <phoneticPr fontId="1"/>
  </si>
  <si>
    <t>NG</t>
    <phoneticPr fontId="1"/>
  </si>
  <si>
    <t>決済(利確:1.27~2, 損切:-1,引分:0)</t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</si>
  <si>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1) 10MA・20MAの両方の上側にPB実体があれば買い方向/下側なら売り方向
2) 買いは下ヒゲ／売りは上ヒゲが、より長いこと
3）買い PB の高値更新、売り PB の安値更新でエントリー
4）買いならPBの安値更新で損切り／売りならPBの高値更新で損切り</t>
    <rPh sb="21" eb="23">
      <t>ジッタイ</t>
    </rPh>
    <rPh sb="44" eb="45">
      <t>カ</t>
    </rPh>
    <rPh sb="47" eb="48">
      <t>シタ</t>
    </rPh>
    <rPh sb="51" eb="52">
      <t>ウ</t>
    </rPh>
    <rPh sb="54" eb="55">
      <t>ウエ</t>
    </rPh>
    <rPh sb="61" eb="62">
      <t>ナガ</t>
    </rPh>
    <rPh sb="100" eb="101">
      <t>カ</t>
    </rPh>
    <rPh sb="107" eb="109">
      <t>ヤスネ</t>
    </rPh>
    <rPh sb="109" eb="111">
      <t>コウシン</t>
    </rPh>
    <rPh sb="112" eb="114">
      <t>ソンギ</t>
    </rPh>
    <rPh sb="116" eb="117">
      <t>ウ</t>
    </rPh>
    <rPh sb="123" eb="125">
      <t>タカネ</t>
    </rPh>
    <rPh sb="125" eb="127">
      <t>コウシン</t>
    </rPh>
    <rPh sb="128" eb="130">
      <t>ソンギ</t>
    </rPh>
    <phoneticPr fontId="1"/>
  </si>
  <si>
    <t>上＞＜下</t>
    <rPh sb="0" eb="1">
      <t>ウエ</t>
    </rPh>
    <rPh sb="3" eb="4">
      <t>シタ</t>
    </rPh>
    <phoneticPr fontId="1"/>
  </si>
  <si>
    <t>1➡下が長</t>
    <rPh sb="2" eb="3">
      <t>シタ</t>
    </rPh>
    <rPh sb="4" eb="5">
      <t>チョウ</t>
    </rPh>
    <phoneticPr fontId="1"/>
  </si>
  <si>
    <t>2➡上が長</t>
    <rPh sb="2" eb="3">
      <t>ウエ</t>
    </rPh>
    <rPh sb="4" eb="5">
      <t>チョウ</t>
    </rPh>
    <phoneticPr fontId="1"/>
  </si>
  <si>
    <t>OK</t>
    <phoneticPr fontId="1"/>
  </si>
  <si>
    <t>PB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</si>
</sst>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/m/d;@"/>
    <numFmt numFmtId="177" formatCode="#,##0_);[Red]\(#,##0\)"/>
    <numFmt numFmtId="178" formatCode="#,##0_ "/>
    <numFmt numFmtId="179" formatCode="0.0%"/>
    <numFmt numFmtId="180" formatCode="yyyy/m/d\ h:mm;@"/>
    <numFmt numFmtId="181" formatCode="#,##0.00000_);[Red]\(#,##0.00000\)"/>
    <numFmt numFmtId="182" formatCode="0_);[Red]\(0\)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4" fontId="5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7" fillId="0" borderId="0" xfId="2">
      <alignment vertical="center"/>
    </xf>
    <xf numFmtId="0" fontId="8" fillId="0" borderId="0" xfId="2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81" fontId="9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177" fontId="9" fillId="4" borderId="0" xfId="0" applyNumberFormat="1" applyFont="1" applyFill="1" applyAlignment="1">
      <alignment horizontal="center" vertical="center"/>
    </xf>
    <xf numFmtId="180" fontId="9" fillId="0" borderId="0" xfId="0" applyNumberFormat="1" applyFont="1">
      <alignment vertical="center"/>
    </xf>
    <xf numFmtId="182" fontId="9" fillId="0" borderId="0" xfId="0" applyNumberFormat="1" applyFont="1">
      <alignment vertical="center"/>
    </xf>
    <xf numFmtId="181" fontId="9" fillId="0" borderId="0" xfId="0" applyNumberFormat="1" applyFo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11" xfId="0" applyFont="1" applyBorder="1">
      <alignment vertical="center"/>
    </xf>
    <xf numFmtId="0" fontId="11" fillId="0" borderId="0" xfId="0" applyFont="1">
      <alignment vertical="center"/>
    </xf>
    <xf numFmtId="178" fontId="9" fillId="0" borderId="0" xfId="0" applyNumberFormat="1" applyFont="1">
      <alignment vertical="center"/>
    </xf>
    <xf numFmtId="0" fontId="11" fillId="0" borderId="10" xfId="0" applyFont="1" applyBorder="1">
      <alignment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11" xfId="0" applyFont="1" applyBorder="1">
      <alignment vertical="center"/>
    </xf>
    <xf numFmtId="0" fontId="11" fillId="0" borderId="13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1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177" fontId="9" fillId="0" borderId="13" xfId="0" applyNumberFormat="1" applyFont="1" applyBorder="1">
      <alignment vertical="center"/>
    </xf>
    <xf numFmtId="177" fontId="9" fillId="0" borderId="14" xfId="0" applyNumberFormat="1" applyFont="1" applyBorder="1">
      <alignment vertical="center"/>
    </xf>
    <xf numFmtId="177" fontId="9" fillId="0" borderId="15" xfId="0" applyNumberFormat="1" applyFont="1" applyBorder="1">
      <alignment vertical="center"/>
    </xf>
    <xf numFmtId="0" fontId="9" fillId="0" borderId="8" xfId="0" applyFont="1" applyBorder="1">
      <alignment vertical="center"/>
    </xf>
    <xf numFmtId="176" fontId="9" fillId="0" borderId="10" xfId="0" applyNumberFormat="1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177" fontId="9" fillId="0" borderId="0" xfId="0" applyNumberFormat="1" applyFont="1">
      <alignment vertical="center"/>
    </xf>
    <xf numFmtId="38" fontId="9" fillId="0" borderId="3" xfId="1" applyFont="1" applyBorder="1">
      <alignment vertical="center"/>
    </xf>
    <xf numFmtId="38" fontId="9" fillId="0" borderId="4" xfId="1" applyFont="1" applyBorder="1">
      <alignment vertical="center"/>
    </xf>
    <xf numFmtId="38" fontId="9" fillId="0" borderId="5" xfId="1" applyFont="1" applyBorder="1">
      <alignment vertical="center"/>
    </xf>
    <xf numFmtId="176" fontId="9" fillId="0" borderId="12" xfId="0" applyNumberFormat="1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38" fontId="9" fillId="0" borderId="8" xfId="1" applyFont="1" applyBorder="1">
      <alignment vertical="center"/>
    </xf>
    <xf numFmtId="38" fontId="9" fillId="0" borderId="0" xfId="1" applyFont="1" applyBorder="1">
      <alignment vertical="center"/>
    </xf>
    <xf numFmtId="38" fontId="9" fillId="0" borderId="9" xfId="1" applyFont="1" applyBorder="1">
      <alignment vertical="center"/>
    </xf>
    <xf numFmtId="0" fontId="12" fillId="3" borderId="9" xfId="0" applyFont="1" applyFill="1" applyBorder="1">
      <alignment vertical="center"/>
    </xf>
    <xf numFmtId="176" fontId="9" fillId="0" borderId="11" xfId="0" applyNumberFormat="1" applyFont="1" applyBorder="1">
      <alignment vertical="center"/>
    </xf>
    <xf numFmtId="0" fontId="9" fillId="0" borderId="6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11" fillId="0" borderId="9" xfId="0" applyFont="1" applyBorder="1">
      <alignment vertical="center"/>
    </xf>
    <xf numFmtId="0" fontId="11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38" fontId="9" fillId="0" borderId="13" xfId="0" applyNumberFormat="1" applyFont="1" applyBorder="1">
      <alignment vertical="center"/>
    </xf>
    <xf numFmtId="38" fontId="9" fillId="0" borderId="14" xfId="0" applyNumberFormat="1" applyFont="1" applyBorder="1">
      <alignment vertical="center"/>
    </xf>
    <xf numFmtId="38" fontId="9" fillId="0" borderId="15" xfId="0" applyNumberFormat="1" applyFont="1" applyBorder="1">
      <alignment vertical="center"/>
    </xf>
    <xf numFmtId="0" fontId="9" fillId="0" borderId="9" xfId="0" applyFont="1" applyBorder="1">
      <alignment vertical="center"/>
    </xf>
    <xf numFmtId="9" fontId="11" fillId="0" borderId="13" xfId="3" applyFont="1" applyBorder="1">
      <alignment vertical="center"/>
    </xf>
    <xf numFmtId="9" fontId="11" fillId="0" borderId="14" xfId="3" applyFont="1" applyBorder="1">
      <alignment vertical="center"/>
    </xf>
    <xf numFmtId="9" fontId="11" fillId="0" borderId="15" xfId="3" applyFont="1" applyBorder="1">
      <alignment vertical="center"/>
    </xf>
    <xf numFmtId="179" fontId="11" fillId="0" borderId="13" xfId="3" applyNumberFormat="1" applyFont="1" applyBorder="1">
      <alignment vertical="center"/>
    </xf>
    <xf numFmtId="179" fontId="11" fillId="0" borderId="2" xfId="3" applyNumberFormat="1" applyFont="1" applyBorder="1">
      <alignment vertical="center"/>
    </xf>
    <xf numFmtId="0" fontId="9" fillId="0" borderId="6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7" xfId="0" applyFont="1" applyBorder="1">
      <alignment vertical="center"/>
    </xf>
    <xf numFmtId="9" fontId="11" fillId="0" borderId="13" xfId="0" applyNumberFormat="1" applyFont="1" applyBorder="1">
      <alignment vertical="center"/>
    </xf>
    <xf numFmtId="9" fontId="11" fillId="0" borderId="14" xfId="0" applyNumberFormat="1" applyFont="1" applyBorder="1">
      <alignment vertical="center"/>
    </xf>
    <xf numFmtId="9" fontId="11" fillId="0" borderId="15" xfId="0" applyNumberFormat="1" applyFont="1" applyBorder="1">
      <alignment vertical="center"/>
    </xf>
    <xf numFmtId="9" fontId="11" fillId="0" borderId="0" xfId="0" applyNumberFormat="1" applyFont="1">
      <alignment vertical="center"/>
    </xf>
    <xf numFmtId="181" fontId="9" fillId="5" borderId="0" xfId="0" applyNumberFormat="1" applyFont="1" applyFill="1" applyAlignment="1">
      <alignment horizontal="center" vertical="center"/>
    </xf>
    <xf numFmtId="177" fontId="9" fillId="5" borderId="0" xfId="0" applyNumberFormat="1" applyFont="1" applyFill="1" applyAlignment="1">
      <alignment horizontal="center" vertical="center"/>
    </xf>
    <xf numFmtId="178" fontId="9" fillId="0" borderId="0" xfId="0" applyNumberFormat="1" applyFont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81" fontId="9" fillId="0" borderId="0" xfId="0" applyNumberFormat="1" applyFont="1" applyAlignment="1">
      <alignment horizontal="center" vertical="center"/>
    </xf>
    <xf numFmtId="0" fontId="7" fillId="0" borderId="0" xfId="2" applyAlignment="1">
      <alignment horizontal="left" vertical="top" wrapText="1"/>
    </xf>
    <xf numFmtId="0" fontId="7" fillId="0" borderId="0" xfId="2" applyAlignment="1">
      <alignment horizontal="left" vertical="top"/>
    </xf>
    <xf numFmtId="0" fontId="7" fillId="0" borderId="0" xfId="2" applyAlignment="1">
      <alignment vertical="top" wrapText="1"/>
    </xf>
    <xf numFmtId="0" fontId="7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26</xdr:col>
      <xdr:colOff>507116</xdr:colOff>
      <xdr:row>47</xdr:row>
      <xdr:rowOff>151212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4A73DBC-FC58-3E97-D2CD-73C0EB0A3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13866" cy="854511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="110" zoomScaleNormal="11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10" sqref="D10"/>
    </sheetView>
  </sheetViews>
  <sheetFormatPr defaultRowHeight="16.5" x14ac:dyDescent="0.4"/>
  <cols>
    <col min="1" max="1" width="4.875" style="15" customWidth="1"/>
    <col min="2" max="2" width="12" style="15" customWidth="1"/>
    <col min="3" max="3" width="10.625" style="15" customWidth="1"/>
    <col min="4" max="6" width="8.25" style="15" customWidth="1"/>
    <col min="7" max="7" width="9.875" style="15" customWidth="1"/>
    <col min="8" max="9" width="10.875" style="15" bestFit="1" customWidth="1"/>
    <col min="10" max="15" width="7.75" style="15" customWidth="1"/>
    <col min="16" max="16384" width="9" style="15"/>
  </cols>
  <sheetData>
    <row r="1" spans="1:18" x14ac:dyDescent="0.4">
      <c r="A1" s="22" t="s">
        <v>7</v>
      </c>
      <c r="C1" s="15" t="s">
        <v>51</v>
      </c>
    </row>
    <row r="2" spans="1:18" x14ac:dyDescent="0.4">
      <c r="A2" s="22" t="s">
        <v>8</v>
      </c>
      <c r="C2" s="15" t="s">
        <v>46</v>
      </c>
    </row>
    <row r="3" spans="1:18" x14ac:dyDescent="0.4">
      <c r="A3" s="22" t="s">
        <v>10</v>
      </c>
      <c r="C3" s="23">
        <v>100000</v>
      </c>
    </row>
    <row r="4" spans="1:18" ht="75" customHeight="1" x14ac:dyDescent="0.4">
      <c r="A4" s="22" t="s">
        <v>11</v>
      </c>
      <c r="C4" s="85" t="s">
        <v>56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</row>
    <row r="5" spans="1:18" ht="17.25" thickBot="1" x14ac:dyDescent="0.45">
      <c r="A5" s="22" t="s">
        <v>12</v>
      </c>
      <c r="C5" s="23" t="s">
        <v>52</v>
      </c>
    </row>
    <row r="6" spans="1:18" ht="17.25" thickBot="1" x14ac:dyDescent="0.45">
      <c r="A6" s="24" t="s">
        <v>0</v>
      </c>
      <c r="B6" s="24" t="s">
        <v>61</v>
      </c>
      <c r="C6" s="24" t="s">
        <v>1</v>
      </c>
      <c r="D6" s="20" t="s">
        <v>55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7.25" thickBot="1" x14ac:dyDescent="0.45">
      <c r="A7" s="27"/>
      <c r="B7" s="27" t="s">
        <v>2</v>
      </c>
      <c r="C7" s="21" t="s">
        <v>27</v>
      </c>
      <c r="D7" s="28">
        <v>1.27</v>
      </c>
      <c r="E7" s="29">
        <v>1.5</v>
      </c>
      <c r="F7" s="30">
        <v>2</v>
      </c>
      <c r="G7" s="28">
        <v>1.27</v>
      </c>
      <c r="H7" s="29">
        <v>1.5</v>
      </c>
      <c r="I7" s="30">
        <v>2</v>
      </c>
      <c r="J7" s="28">
        <v>1.27</v>
      </c>
      <c r="K7" s="29">
        <v>1.5</v>
      </c>
      <c r="L7" s="30">
        <v>2</v>
      </c>
      <c r="M7" s="28">
        <v>1.27</v>
      </c>
      <c r="N7" s="29">
        <v>1.5</v>
      </c>
      <c r="O7" s="30">
        <v>2</v>
      </c>
    </row>
    <row r="8" spans="1:18" ht="17.25" thickBot="1" x14ac:dyDescent="0.45">
      <c r="A8" s="31" t="s">
        <v>9</v>
      </c>
      <c r="B8" s="31"/>
      <c r="C8" s="32"/>
      <c r="D8" s="33"/>
      <c r="E8" s="34"/>
      <c r="F8" s="35"/>
      <c r="G8" s="36">
        <f>C3</f>
        <v>100000</v>
      </c>
      <c r="H8" s="37">
        <f>C3</f>
        <v>100000</v>
      </c>
      <c r="I8" s="38">
        <f>C3</f>
        <v>100000</v>
      </c>
      <c r="J8" s="90" t="s">
        <v>22</v>
      </c>
      <c r="K8" s="91"/>
      <c r="L8" s="92"/>
      <c r="M8" s="90"/>
      <c r="N8" s="91"/>
      <c r="O8" s="92"/>
    </row>
    <row r="9" spans="1:18" ht="17.25" thickBot="1" x14ac:dyDescent="0.45">
      <c r="A9" s="39">
        <v>1</v>
      </c>
      <c r="B9" s="40">
        <f>+検証DATA!B3</f>
        <v>45603.875</v>
      </c>
      <c r="C9" s="41">
        <f>+検証DATA!O3</f>
        <v>1</v>
      </c>
      <c r="D9" s="42">
        <v>-1</v>
      </c>
      <c r="E9" s="43">
        <v>-1</v>
      </c>
      <c r="F9" s="44">
        <v>-1</v>
      </c>
      <c r="G9" s="45">
        <f>IF(D9="","",G8+M9)</f>
        <v>97000</v>
      </c>
      <c r="H9" s="45">
        <f t="shared" ref="H9" si="0">IF(E9="","",H8+N9)</f>
        <v>97000</v>
      </c>
      <c r="I9" s="45">
        <f t="shared" ref="I9" si="1">IF(F9="","",I8+O9)</f>
        <v>97000</v>
      </c>
      <c r="J9" s="46">
        <f>IF(G8="","",G8*0.03)</f>
        <v>3000</v>
      </c>
      <c r="K9" s="47">
        <f>IF(H8="","",H8*0.03)</f>
        <v>3000</v>
      </c>
      <c r="L9" s="48">
        <f>IF(I8="","",I8*0.03)</f>
        <v>3000</v>
      </c>
      <c r="M9" s="46">
        <f>IF(D9="","",J9*D9)</f>
        <v>-3000</v>
      </c>
      <c r="N9" s="47">
        <f>IF(E9="","",K9*E9)</f>
        <v>-3000</v>
      </c>
      <c r="O9" s="48">
        <f>IF(F9="","",L9*F9)</f>
        <v>-3000</v>
      </c>
      <c r="P9" s="45"/>
      <c r="Q9" s="45"/>
      <c r="R9" s="45"/>
    </row>
    <row r="10" spans="1:18" x14ac:dyDescent="0.4">
      <c r="A10" s="39">
        <v>2</v>
      </c>
      <c r="B10" s="49">
        <f>+検証DATA!B4</f>
        <v>45604.458333333336</v>
      </c>
      <c r="C10" s="50">
        <v>2</v>
      </c>
      <c r="D10" s="42">
        <v>-1</v>
      </c>
      <c r="E10" s="43">
        <v>-1</v>
      </c>
      <c r="F10" s="44">
        <v>-1</v>
      </c>
      <c r="G10" s="45">
        <f t="shared" ref="G10:G42" si="2">IF(D10="","",G9+M10)</f>
        <v>94090</v>
      </c>
      <c r="H10" s="45">
        <f t="shared" ref="H10:H42" si="3">IF(E10="","",H9+N10)</f>
        <v>94090</v>
      </c>
      <c r="I10" s="45">
        <f t="shared" ref="I10:I42" si="4">IF(F10="","",I9+O10)</f>
        <v>94090</v>
      </c>
      <c r="J10" s="54">
        <f t="shared" ref="J10:J12" si="5">IF(G9="","",G9*0.03)</f>
        <v>2910</v>
      </c>
      <c r="K10" s="55">
        <f t="shared" ref="K10:K12" si="6">IF(H9="","",H9*0.03)</f>
        <v>2910</v>
      </c>
      <c r="L10" s="56">
        <f t="shared" ref="L10:L12" si="7">IF(I9="","",I9*0.03)</f>
        <v>2910</v>
      </c>
      <c r="M10" s="54">
        <f t="shared" ref="M10:M12" si="8">IF(D10="","",J10*D10)</f>
        <v>-2910</v>
      </c>
      <c r="N10" s="55">
        <f t="shared" ref="N10:N12" si="9">IF(E10="","",K10*E10)</f>
        <v>-2910</v>
      </c>
      <c r="O10" s="56">
        <f t="shared" ref="O10:O12" si="10">IF(F10="","",L10*F10)</f>
        <v>-2910</v>
      </c>
      <c r="P10" s="45"/>
      <c r="Q10" s="45"/>
      <c r="R10" s="45"/>
    </row>
    <row r="11" spans="1:18" x14ac:dyDescent="0.4">
      <c r="A11" s="39">
        <v>3</v>
      </c>
      <c r="B11" s="49"/>
      <c r="C11" s="50"/>
      <c r="D11" s="51"/>
      <c r="E11" s="52"/>
      <c r="F11" s="57"/>
      <c r="G11" s="45" t="str">
        <f t="shared" si="2"/>
        <v/>
      </c>
      <c r="H11" s="45" t="str">
        <f t="shared" si="3"/>
        <v/>
      </c>
      <c r="I11" s="45" t="str">
        <f t="shared" si="4"/>
        <v/>
      </c>
      <c r="J11" s="54">
        <f t="shared" si="5"/>
        <v>2822.7</v>
      </c>
      <c r="K11" s="55">
        <f t="shared" si="6"/>
        <v>2822.7</v>
      </c>
      <c r="L11" s="56">
        <f t="shared" si="7"/>
        <v>2822.7</v>
      </c>
      <c r="M11" s="54" t="str">
        <f t="shared" si="8"/>
        <v/>
      </c>
      <c r="N11" s="55" t="str">
        <f t="shared" si="9"/>
        <v/>
      </c>
      <c r="O11" s="56" t="str">
        <f t="shared" si="10"/>
        <v/>
      </c>
      <c r="P11" s="45"/>
      <c r="Q11" s="45"/>
      <c r="R11" s="45"/>
    </row>
    <row r="12" spans="1:18" x14ac:dyDescent="0.4">
      <c r="A12" s="39">
        <v>4</v>
      </c>
      <c r="B12" s="49"/>
      <c r="C12" s="50"/>
      <c r="D12" s="51"/>
      <c r="E12" s="52"/>
      <c r="F12" s="53"/>
      <c r="G12" s="45" t="str">
        <f t="shared" si="2"/>
        <v/>
      </c>
      <c r="H12" s="45" t="str">
        <f t="shared" si="3"/>
        <v/>
      </c>
      <c r="I12" s="45" t="str">
        <f t="shared" si="4"/>
        <v/>
      </c>
      <c r="J12" s="54" t="str">
        <f t="shared" si="5"/>
        <v/>
      </c>
      <c r="K12" s="55" t="str">
        <f t="shared" si="6"/>
        <v/>
      </c>
      <c r="L12" s="56" t="str">
        <f t="shared" si="7"/>
        <v/>
      </c>
      <c r="M12" s="54" t="str">
        <f t="shared" si="8"/>
        <v/>
      </c>
      <c r="N12" s="55" t="str">
        <f t="shared" si="9"/>
        <v/>
      </c>
      <c r="O12" s="56" t="str">
        <f t="shared" si="10"/>
        <v/>
      </c>
      <c r="P12" s="45"/>
      <c r="Q12" s="45"/>
      <c r="R12" s="45"/>
    </row>
    <row r="13" spans="1:18" x14ac:dyDescent="0.4">
      <c r="A13" s="39">
        <v>5</v>
      </c>
      <c r="B13" s="49"/>
      <c r="C13" s="50"/>
      <c r="D13" s="51"/>
      <c r="E13" s="52"/>
      <c r="F13" s="57"/>
      <c r="G13" s="45" t="str">
        <f t="shared" si="2"/>
        <v/>
      </c>
      <c r="H13" s="45" t="str">
        <f t="shared" si="3"/>
        <v/>
      </c>
      <c r="I13" s="45" t="str">
        <f t="shared" si="4"/>
        <v/>
      </c>
      <c r="J13" s="54" t="str">
        <f t="shared" ref="J13:J58" si="11">IF(G12="","",G12*0.03)</f>
        <v/>
      </c>
      <c r="K13" s="55" t="str">
        <f t="shared" ref="K13:K58" si="12">IF(H12="","",H12*0.03)</f>
        <v/>
      </c>
      <c r="L13" s="56" t="str">
        <f t="shared" ref="L13:L58" si="13">IF(I12="","",I12*0.03)</f>
        <v/>
      </c>
      <c r="M13" s="54" t="str">
        <f t="shared" ref="M13:M58" si="14">IF(D13="","",J13*D13)</f>
        <v/>
      </c>
      <c r="N13" s="55" t="str">
        <f t="shared" ref="N13:N58" si="15">IF(E13="","",K13*E13)</f>
        <v/>
      </c>
      <c r="O13" s="56" t="str">
        <f t="shared" ref="O13:O58" si="16">IF(F13="","",L13*F13)</f>
        <v/>
      </c>
      <c r="P13" s="45"/>
      <c r="Q13" s="45"/>
      <c r="R13" s="45"/>
    </row>
    <row r="14" spans="1:18" x14ac:dyDescent="0.4">
      <c r="A14" s="39">
        <v>6</v>
      </c>
      <c r="B14" s="49"/>
      <c r="C14" s="50"/>
      <c r="D14" s="51"/>
      <c r="E14" s="52"/>
      <c r="F14" s="53"/>
      <c r="G14" s="45" t="str">
        <f t="shared" si="2"/>
        <v/>
      </c>
      <c r="H14" s="45" t="str">
        <f t="shared" si="3"/>
        <v/>
      </c>
      <c r="I14" s="45" t="str">
        <f t="shared" si="4"/>
        <v/>
      </c>
      <c r="J14" s="54" t="str">
        <f t="shared" si="11"/>
        <v/>
      </c>
      <c r="K14" s="55" t="str">
        <f t="shared" si="12"/>
        <v/>
      </c>
      <c r="L14" s="56" t="str">
        <f t="shared" si="13"/>
        <v/>
      </c>
      <c r="M14" s="54" t="str">
        <f t="shared" si="14"/>
        <v/>
      </c>
      <c r="N14" s="55" t="str">
        <f t="shared" si="15"/>
        <v/>
      </c>
      <c r="O14" s="56" t="str">
        <f t="shared" si="16"/>
        <v/>
      </c>
      <c r="P14" s="45"/>
      <c r="Q14" s="45"/>
      <c r="R14" s="45"/>
    </row>
    <row r="15" spans="1:18" x14ac:dyDescent="0.4">
      <c r="A15" s="39">
        <v>7</v>
      </c>
      <c r="B15" s="49"/>
      <c r="C15" s="50"/>
      <c r="D15" s="51"/>
      <c r="E15" s="52"/>
      <c r="F15" s="53"/>
      <c r="G15" s="45" t="str">
        <f t="shared" si="2"/>
        <v/>
      </c>
      <c r="H15" s="45" t="str">
        <f t="shared" si="3"/>
        <v/>
      </c>
      <c r="I15" s="45" t="str">
        <f t="shared" si="4"/>
        <v/>
      </c>
      <c r="J15" s="54" t="str">
        <f t="shared" si="11"/>
        <v/>
      </c>
      <c r="K15" s="55" t="str">
        <f t="shared" si="12"/>
        <v/>
      </c>
      <c r="L15" s="56" t="str">
        <f t="shared" si="13"/>
        <v/>
      </c>
      <c r="M15" s="54" t="str">
        <f t="shared" si="14"/>
        <v/>
      </c>
      <c r="N15" s="55" t="str">
        <f t="shared" si="15"/>
        <v/>
      </c>
      <c r="O15" s="56" t="str">
        <f t="shared" si="16"/>
        <v/>
      </c>
      <c r="P15" s="45"/>
      <c r="Q15" s="45"/>
      <c r="R15" s="45"/>
    </row>
    <row r="16" spans="1:18" x14ac:dyDescent="0.4">
      <c r="A16" s="39">
        <v>8</v>
      </c>
      <c r="B16" s="49"/>
      <c r="C16" s="50"/>
      <c r="D16" s="51"/>
      <c r="E16" s="52"/>
      <c r="F16" s="53"/>
      <c r="G16" s="45" t="str">
        <f t="shared" si="2"/>
        <v/>
      </c>
      <c r="H16" s="45" t="str">
        <f t="shared" si="3"/>
        <v/>
      </c>
      <c r="I16" s="45" t="str">
        <f t="shared" si="4"/>
        <v/>
      </c>
      <c r="J16" s="54" t="str">
        <f t="shared" si="11"/>
        <v/>
      </c>
      <c r="K16" s="55" t="str">
        <f t="shared" si="12"/>
        <v/>
      </c>
      <c r="L16" s="56" t="str">
        <f t="shared" si="13"/>
        <v/>
      </c>
      <c r="M16" s="54" t="str">
        <f t="shared" si="14"/>
        <v/>
      </c>
      <c r="N16" s="55" t="str">
        <f t="shared" si="15"/>
        <v/>
      </c>
      <c r="O16" s="56" t="str">
        <f t="shared" si="16"/>
        <v/>
      </c>
      <c r="P16" s="45"/>
      <c r="Q16" s="45"/>
      <c r="R16" s="45"/>
    </row>
    <row r="17" spans="1:18" x14ac:dyDescent="0.4">
      <c r="A17" s="39">
        <v>9</v>
      </c>
      <c r="B17" s="49"/>
      <c r="C17" s="50"/>
      <c r="D17" s="51"/>
      <c r="E17" s="52"/>
      <c r="F17" s="53"/>
      <c r="G17" s="45" t="str">
        <f t="shared" si="2"/>
        <v/>
      </c>
      <c r="H17" s="45" t="str">
        <f t="shared" si="3"/>
        <v/>
      </c>
      <c r="I17" s="45" t="str">
        <f t="shared" si="4"/>
        <v/>
      </c>
      <c r="J17" s="54" t="str">
        <f t="shared" si="11"/>
        <v/>
      </c>
      <c r="K17" s="55" t="str">
        <f t="shared" si="12"/>
        <v/>
      </c>
      <c r="L17" s="56" t="str">
        <f t="shared" si="13"/>
        <v/>
      </c>
      <c r="M17" s="54" t="str">
        <f t="shared" si="14"/>
        <v/>
      </c>
      <c r="N17" s="55" t="str">
        <f t="shared" si="15"/>
        <v/>
      </c>
      <c r="O17" s="56" t="str">
        <f t="shared" si="16"/>
        <v/>
      </c>
      <c r="P17" s="45"/>
      <c r="Q17" s="45"/>
      <c r="R17" s="45"/>
    </row>
    <row r="18" spans="1:18" x14ac:dyDescent="0.4">
      <c r="A18" s="39">
        <v>10</v>
      </c>
      <c r="B18" s="49"/>
      <c r="C18" s="50"/>
      <c r="D18" s="51"/>
      <c r="E18" s="52"/>
      <c r="F18" s="53"/>
      <c r="G18" s="45" t="str">
        <f t="shared" si="2"/>
        <v/>
      </c>
      <c r="H18" s="45" t="str">
        <f t="shared" si="3"/>
        <v/>
      </c>
      <c r="I18" s="45" t="str">
        <f t="shared" si="4"/>
        <v/>
      </c>
      <c r="J18" s="54" t="str">
        <f t="shared" si="11"/>
        <v/>
      </c>
      <c r="K18" s="55" t="str">
        <f t="shared" si="12"/>
        <v/>
      </c>
      <c r="L18" s="56" t="str">
        <f t="shared" si="13"/>
        <v/>
      </c>
      <c r="M18" s="54" t="str">
        <f t="shared" si="14"/>
        <v/>
      </c>
      <c r="N18" s="55" t="str">
        <f t="shared" si="15"/>
        <v/>
      </c>
      <c r="O18" s="56" t="str">
        <f t="shared" si="16"/>
        <v/>
      </c>
      <c r="P18" s="45"/>
      <c r="Q18" s="45"/>
      <c r="R18" s="45"/>
    </row>
    <row r="19" spans="1:18" x14ac:dyDescent="0.4">
      <c r="A19" s="39">
        <v>11</v>
      </c>
      <c r="B19" s="49"/>
      <c r="C19" s="50"/>
      <c r="D19" s="51"/>
      <c r="E19" s="52"/>
      <c r="F19" s="53"/>
      <c r="G19" s="45" t="str">
        <f t="shared" si="2"/>
        <v/>
      </c>
      <c r="H19" s="45" t="str">
        <f t="shared" si="3"/>
        <v/>
      </c>
      <c r="I19" s="45" t="str">
        <f t="shared" si="4"/>
        <v/>
      </c>
      <c r="J19" s="54" t="str">
        <f t="shared" si="11"/>
        <v/>
      </c>
      <c r="K19" s="55" t="str">
        <f t="shared" si="12"/>
        <v/>
      </c>
      <c r="L19" s="56" t="str">
        <f t="shared" si="13"/>
        <v/>
      </c>
      <c r="M19" s="54" t="str">
        <f t="shared" si="14"/>
        <v/>
      </c>
      <c r="N19" s="55" t="str">
        <f t="shared" si="15"/>
        <v/>
      </c>
      <c r="O19" s="56" t="str">
        <f t="shared" si="16"/>
        <v/>
      </c>
      <c r="P19" s="45"/>
      <c r="Q19" s="45"/>
      <c r="R19" s="45"/>
    </row>
    <row r="20" spans="1:18" x14ac:dyDescent="0.4">
      <c r="A20" s="39">
        <v>12</v>
      </c>
      <c r="B20" s="49"/>
      <c r="C20" s="50"/>
      <c r="D20" s="51"/>
      <c r="E20" s="52"/>
      <c r="F20" s="53"/>
      <c r="G20" s="45" t="str">
        <f t="shared" si="2"/>
        <v/>
      </c>
      <c r="H20" s="45" t="str">
        <f t="shared" si="3"/>
        <v/>
      </c>
      <c r="I20" s="45" t="str">
        <f t="shared" si="4"/>
        <v/>
      </c>
      <c r="J20" s="54" t="str">
        <f t="shared" si="11"/>
        <v/>
      </c>
      <c r="K20" s="55" t="str">
        <f t="shared" si="12"/>
        <v/>
      </c>
      <c r="L20" s="56" t="str">
        <f t="shared" si="13"/>
        <v/>
      </c>
      <c r="M20" s="54" t="str">
        <f t="shared" si="14"/>
        <v/>
      </c>
      <c r="N20" s="55" t="str">
        <f t="shared" si="15"/>
        <v/>
      </c>
      <c r="O20" s="56" t="str">
        <f t="shared" si="16"/>
        <v/>
      </c>
      <c r="P20" s="45"/>
      <c r="Q20" s="45"/>
      <c r="R20" s="45"/>
    </row>
    <row r="21" spans="1:18" x14ac:dyDescent="0.4">
      <c r="A21" s="39">
        <v>13</v>
      </c>
      <c r="B21" s="49"/>
      <c r="C21" s="50"/>
      <c r="D21" s="51"/>
      <c r="E21" s="52"/>
      <c r="F21" s="53"/>
      <c r="G21" s="45" t="str">
        <f t="shared" si="2"/>
        <v/>
      </c>
      <c r="H21" s="45" t="str">
        <f t="shared" si="3"/>
        <v/>
      </c>
      <c r="I21" s="45" t="str">
        <f t="shared" si="4"/>
        <v/>
      </c>
      <c r="J21" s="54" t="str">
        <f t="shared" si="11"/>
        <v/>
      </c>
      <c r="K21" s="55" t="str">
        <f t="shared" si="12"/>
        <v/>
      </c>
      <c r="L21" s="56" t="str">
        <f t="shared" si="13"/>
        <v/>
      </c>
      <c r="M21" s="54" t="str">
        <f t="shared" si="14"/>
        <v/>
      </c>
      <c r="N21" s="55" t="str">
        <f t="shared" si="15"/>
        <v/>
      </c>
      <c r="O21" s="56" t="str">
        <f t="shared" si="16"/>
        <v/>
      </c>
      <c r="P21" s="45"/>
      <c r="Q21" s="45"/>
      <c r="R21" s="45"/>
    </row>
    <row r="22" spans="1:18" x14ac:dyDescent="0.4">
      <c r="A22" s="39">
        <v>14</v>
      </c>
      <c r="B22" s="49"/>
      <c r="C22" s="50"/>
      <c r="D22" s="51"/>
      <c r="E22" s="52"/>
      <c r="F22" s="53"/>
      <c r="G22" s="45" t="str">
        <f t="shared" si="2"/>
        <v/>
      </c>
      <c r="H22" s="45" t="str">
        <f t="shared" si="3"/>
        <v/>
      </c>
      <c r="I22" s="45" t="str">
        <f t="shared" si="4"/>
        <v/>
      </c>
      <c r="J22" s="54" t="str">
        <f t="shared" si="11"/>
        <v/>
      </c>
      <c r="K22" s="55" t="str">
        <f t="shared" si="12"/>
        <v/>
      </c>
      <c r="L22" s="56" t="str">
        <f t="shared" si="13"/>
        <v/>
      </c>
      <c r="M22" s="54" t="str">
        <f t="shared" si="14"/>
        <v/>
      </c>
      <c r="N22" s="55" t="str">
        <f t="shared" si="15"/>
        <v/>
      </c>
      <c r="O22" s="56" t="str">
        <f t="shared" si="16"/>
        <v/>
      </c>
      <c r="P22" s="45"/>
      <c r="Q22" s="45"/>
      <c r="R22" s="45"/>
    </row>
    <row r="23" spans="1:18" x14ac:dyDescent="0.4">
      <c r="A23" s="39">
        <v>15</v>
      </c>
      <c r="B23" s="49"/>
      <c r="C23" s="50"/>
      <c r="D23" s="51"/>
      <c r="E23" s="52"/>
      <c r="F23" s="57"/>
      <c r="G23" s="45" t="str">
        <f t="shared" si="2"/>
        <v/>
      </c>
      <c r="H23" s="45" t="str">
        <f t="shared" si="3"/>
        <v/>
      </c>
      <c r="I23" s="45" t="str">
        <f t="shared" si="4"/>
        <v/>
      </c>
      <c r="J23" s="54" t="str">
        <f t="shared" si="11"/>
        <v/>
      </c>
      <c r="K23" s="55" t="str">
        <f t="shared" si="12"/>
        <v/>
      </c>
      <c r="L23" s="56" t="str">
        <f t="shared" si="13"/>
        <v/>
      </c>
      <c r="M23" s="54" t="str">
        <f t="shared" si="14"/>
        <v/>
      </c>
      <c r="N23" s="55" t="str">
        <f t="shared" si="15"/>
        <v/>
      </c>
      <c r="O23" s="56" t="str">
        <f t="shared" si="16"/>
        <v/>
      </c>
      <c r="P23" s="45"/>
      <c r="Q23" s="45"/>
      <c r="R23" s="45"/>
    </row>
    <row r="24" spans="1:18" x14ac:dyDescent="0.4">
      <c r="A24" s="39">
        <v>16</v>
      </c>
      <c r="B24" s="49"/>
      <c r="C24" s="50"/>
      <c r="D24" s="51"/>
      <c r="E24" s="52"/>
      <c r="F24" s="53"/>
      <c r="G24" s="45" t="str">
        <f t="shared" si="2"/>
        <v/>
      </c>
      <c r="H24" s="45" t="str">
        <f t="shared" si="3"/>
        <v/>
      </c>
      <c r="I24" s="45" t="str">
        <f t="shared" si="4"/>
        <v/>
      </c>
      <c r="J24" s="54" t="str">
        <f t="shared" si="11"/>
        <v/>
      </c>
      <c r="K24" s="55" t="str">
        <f t="shared" si="12"/>
        <v/>
      </c>
      <c r="L24" s="56" t="str">
        <f t="shared" si="13"/>
        <v/>
      </c>
      <c r="M24" s="54" t="str">
        <f t="shared" si="14"/>
        <v/>
      </c>
      <c r="N24" s="55" t="str">
        <f t="shared" si="15"/>
        <v/>
      </c>
      <c r="O24" s="56" t="str">
        <f t="shared" si="16"/>
        <v/>
      </c>
      <c r="P24" s="45"/>
      <c r="Q24" s="45"/>
      <c r="R24" s="45"/>
    </row>
    <row r="25" spans="1:18" x14ac:dyDescent="0.4">
      <c r="A25" s="39">
        <v>17</v>
      </c>
      <c r="B25" s="49"/>
      <c r="C25" s="50"/>
      <c r="D25" s="51"/>
      <c r="E25" s="52"/>
      <c r="F25" s="53"/>
      <c r="G25" s="45" t="str">
        <f t="shared" si="2"/>
        <v/>
      </c>
      <c r="H25" s="45" t="str">
        <f t="shared" si="3"/>
        <v/>
      </c>
      <c r="I25" s="45" t="str">
        <f t="shared" si="4"/>
        <v/>
      </c>
      <c r="J25" s="54" t="str">
        <f t="shared" si="11"/>
        <v/>
      </c>
      <c r="K25" s="55" t="str">
        <f t="shared" si="12"/>
        <v/>
      </c>
      <c r="L25" s="56" t="str">
        <f t="shared" si="13"/>
        <v/>
      </c>
      <c r="M25" s="54" t="str">
        <f t="shared" si="14"/>
        <v/>
      </c>
      <c r="N25" s="55" t="str">
        <f t="shared" si="15"/>
        <v/>
      </c>
      <c r="O25" s="56" t="str">
        <f t="shared" si="16"/>
        <v/>
      </c>
      <c r="P25" s="45"/>
      <c r="Q25" s="45"/>
      <c r="R25" s="45"/>
    </row>
    <row r="26" spans="1:18" x14ac:dyDescent="0.4">
      <c r="A26" s="39">
        <v>18</v>
      </c>
      <c r="B26" s="49"/>
      <c r="C26" s="50"/>
      <c r="D26" s="51"/>
      <c r="E26" s="52"/>
      <c r="F26" s="53"/>
      <c r="G26" s="45" t="str">
        <f t="shared" si="2"/>
        <v/>
      </c>
      <c r="H26" s="45" t="str">
        <f t="shared" si="3"/>
        <v/>
      </c>
      <c r="I26" s="45" t="str">
        <f t="shared" si="4"/>
        <v/>
      </c>
      <c r="J26" s="54" t="str">
        <f t="shared" si="11"/>
        <v/>
      </c>
      <c r="K26" s="55" t="str">
        <f t="shared" si="12"/>
        <v/>
      </c>
      <c r="L26" s="56" t="str">
        <f t="shared" si="13"/>
        <v/>
      </c>
      <c r="M26" s="54" t="str">
        <f t="shared" si="14"/>
        <v/>
      </c>
      <c r="N26" s="55" t="str">
        <f t="shared" si="15"/>
        <v/>
      </c>
      <c r="O26" s="56" t="str">
        <f t="shared" si="16"/>
        <v/>
      </c>
      <c r="P26" s="45"/>
      <c r="Q26" s="45"/>
      <c r="R26" s="45"/>
    </row>
    <row r="27" spans="1:18" x14ac:dyDescent="0.4">
      <c r="A27" s="39">
        <v>19</v>
      </c>
      <c r="B27" s="49"/>
      <c r="C27" s="50"/>
      <c r="D27" s="51"/>
      <c r="E27" s="52"/>
      <c r="F27" s="53"/>
      <c r="G27" s="45" t="str">
        <f t="shared" si="2"/>
        <v/>
      </c>
      <c r="H27" s="45" t="str">
        <f t="shared" si="3"/>
        <v/>
      </c>
      <c r="I27" s="45" t="str">
        <f t="shared" si="4"/>
        <v/>
      </c>
      <c r="J27" s="54" t="str">
        <f t="shared" si="11"/>
        <v/>
      </c>
      <c r="K27" s="55" t="str">
        <f t="shared" si="12"/>
        <v/>
      </c>
      <c r="L27" s="56" t="str">
        <f t="shared" si="13"/>
        <v/>
      </c>
      <c r="M27" s="54" t="str">
        <f t="shared" si="14"/>
        <v/>
      </c>
      <c r="N27" s="55" t="str">
        <f t="shared" si="15"/>
        <v/>
      </c>
      <c r="O27" s="56" t="str">
        <f t="shared" si="16"/>
        <v/>
      </c>
      <c r="P27" s="45"/>
      <c r="Q27" s="45"/>
      <c r="R27" s="45"/>
    </row>
    <row r="28" spans="1:18" x14ac:dyDescent="0.4">
      <c r="A28" s="39">
        <v>20</v>
      </c>
      <c r="B28" s="49"/>
      <c r="C28" s="50"/>
      <c r="D28" s="51"/>
      <c r="E28" s="52"/>
      <c r="F28" s="53"/>
      <c r="G28" s="45" t="str">
        <f t="shared" si="2"/>
        <v/>
      </c>
      <c r="H28" s="45" t="str">
        <f t="shared" si="3"/>
        <v/>
      </c>
      <c r="I28" s="45" t="str">
        <f t="shared" si="4"/>
        <v/>
      </c>
      <c r="J28" s="54" t="str">
        <f t="shared" si="11"/>
        <v/>
      </c>
      <c r="K28" s="55" t="str">
        <f t="shared" si="12"/>
        <v/>
      </c>
      <c r="L28" s="56" t="str">
        <f t="shared" si="13"/>
        <v/>
      </c>
      <c r="M28" s="54" t="str">
        <f t="shared" si="14"/>
        <v/>
      </c>
      <c r="N28" s="55" t="str">
        <f t="shared" si="15"/>
        <v/>
      </c>
      <c r="O28" s="56" t="str">
        <f t="shared" si="16"/>
        <v/>
      </c>
      <c r="P28" s="45"/>
      <c r="Q28" s="45"/>
      <c r="R28" s="45"/>
    </row>
    <row r="29" spans="1:18" x14ac:dyDescent="0.4">
      <c r="A29" s="39">
        <v>21</v>
      </c>
      <c r="B29" s="49"/>
      <c r="C29" s="50"/>
      <c r="D29" s="51"/>
      <c r="E29" s="52"/>
      <c r="F29" s="57"/>
      <c r="G29" s="45" t="str">
        <f t="shared" si="2"/>
        <v/>
      </c>
      <c r="H29" s="45" t="str">
        <f t="shared" si="3"/>
        <v/>
      </c>
      <c r="I29" s="45" t="str">
        <f t="shared" si="4"/>
        <v/>
      </c>
      <c r="J29" s="54" t="str">
        <f t="shared" si="11"/>
        <v/>
      </c>
      <c r="K29" s="55" t="str">
        <f t="shared" si="12"/>
        <v/>
      </c>
      <c r="L29" s="56" t="str">
        <f t="shared" si="13"/>
        <v/>
      </c>
      <c r="M29" s="54" t="str">
        <f t="shared" si="14"/>
        <v/>
      </c>
      <c r="N29" s="55" t="str">
        <f t="shared" si="15"/>
        <v/>
      </c>
      <c r="O29" s="56" t="str">
        <f t="shared" si="16"/>
        <v/>
      </c>
      <c r="P29" s="45"/>
      <c r="Q29" s="45"/>
      <c r="R29" s="45"/>
    </row>
    <row r="30" spans="1:18" x14ac:dyDescent="0.4">
      <c r="A30" s="39">
        <v>22</v>
      </c>
      <c r="B30" s="49"/>
      <c r="C30" s="50"/>
      <c r="D30" s="51"/>
      <c r="E30" s="52"/>
      <c r="F30" s="57"/>
      <c r="G30" s="45" t="str">
        <f t="shared" si="2"/>
        <v/>
      </c>
      <c r="H30" s="45" t="str">
        <f t="shared" si="3"/>
        <v/>
      </c>
      <c r="I30" s="45" t="str">
        <f t="shared" si="4"/>
        <v/>
      </c>
      <c r="J30" s="54" t="str">
        <f t="shared" si="11"/>
        <v/>
      </c>
      <c r="K30" s="55" t="str">
        <f t="shared" si="12"/>
        <v/>
      </c>
      <c r="L30" s="56" t="str">
        <f t="shared" si="13"/>
        <v/>
      </c>
      <c r="M30" s="54" t="str">
        <f t="shared" si="14"/>
        <v/>
      </c>
      <c r="N30" s="55" t="str">
        <f t="shared" si="15"/>
        <v/>
      </c>
      <c r="O30" s="56" t="str">
        <f t="shared" si="16"/>
        <v/>
      </c>
      <c r="P30" s="45"/>
      <c r="Q30" s="45"/>
      <c r="R30" s="45"/>
    </row>
    <row r="31" spans="1:18" x14ac:dyDescent="0.4">
      <c r="A31" s="39">
        <v>23</v>
      </c>
      <c r="B31" s="49"/>
      <c r="C31" s="50"/>
      <c r="D31" s="51"/>
      <c r="E31" s="52"/>
      <c r="F31" s="53"/>
      <c r="G31" s="45" t="str">
        <f t="shared" si="2"/>
        <v/>
      </c>
      <c r="H31" s="45" t="str">
        <f t="shared" si="3"/>
        <v/>
      </c>
      <c r="I31" s="45" t="str">
        <f t="shared" si="4"/>
        <v/>
      </c>
      <c r="J31" s="54" t="str">
        <f t="shared" si="11"/>
        <v/>
      </c>
      <c r="K31" s="55" t="str">
        <f t="shared" si="12"/>
        <v/>
      </c>
      <c r="L31" s="56" t="str">
        <f t="shared" si="13"/>
        <v/>
      </c>
      <c r="M31" s="54" t="str">
        <f t="shared" si="14"/>
        <v/>
      </c>
      <c r="N31" s="55" t="str">
        <f t="shared" si="15"/>
        <v/>
      </c>
      <c r="O31" s="56" t="str">
        <f t="shared" si="16"/>
        <v/>
      </c>
      <c r="P31" s="45"/>
      <c r="Q31" s="45"/>
      <c r="R31" s="45"/>
    </row>
    <row r="32" spans="1:18" x14ac:dyDescent="0.4">
      <c r="A32" s="39">
        <v>24</v>
      </c>
      <c r="B32" s="49"/>
      <c r="C32" s="50"/>
      <c r="D32" s="51"/>
      <c r="E32" s="52"/>
      <c r="F32" s="53"/>
      <c r="G32" s="45" t="str">
        <f t="shared" si="2"/>
        <v/>
      </c>
      <c r="H32" s="45" t="str">
        <f t="shared" si="3"/>
        <v/>
      </c>
      <c r="I32" s="45" t="str">
        <f t="shared" si="4"/>
        <v/>
      </c>
      <c r="J32" s="54" t="str">
        <f t="shared" si="11"/>
        <v/>
      </c>
      <c r="K32" s="55" t="str">
        <f t="shared" si="12"/>
        <v/>
      </c>
      <c r="L32" s="56" t="str">
        <f t="shared" si="13"/>
        <v/>
      </c>
      <c r="M32" s="54" t="str">
        <f t="shared" si="14"/>
        <v/>
      </c>
      <c r="N32" s="55" t="str">
        <f t="shared" si="15"/>
        <v/>
      </c>
      <c r="O32" s="56" t="str">
        <f t="shared" si="16"/>
        <v/>
      </c>
      <c r="P32" s="45"/>
      <c r="Q32" s="45"/>
      <c r="R32" s="45"/>
    </row>
    <row r="33" spans="1:18" x14ac:dyDescent="0.4">
      <c r="A33" s="39">
        <v>25</v>
      </c>
      <c r="B33" s="49"/>
      <c r="C33" s="50"/>
      <c r="D33" s="51"/>
      <c r="E33" s="52"/>
      <c r="F33" s="53"/>
      <c r="G33" s="45" t="str">
        <f t="shared" si="2"/>
        <v/>
      </c>
      <c r="H33" s="45" t="str">
        <f t="shared" si="3"/>
        <v/>
      </c>
      <c r="I33" s="45" t="str">
        <f t="shared" si="4"/>
        <v/>
      </c>
      <c r="J33" s="54" t="str">
        <f t="shared" si="11"/>
        <v/>
      </c>
      <c r="K33" s="55" t="str">
        <f t="shared" si="12"/>
        <v/>
      </c>
      <c r="L33" s="56" t="str">
        <f t="shared" si="13"/>
        <v/>
      </c>
      <c r="M33" s="54" t="str">
        <f t="shared" si="14"/>
        <v/>
      </c>
      <c r="N33" s="55" t="str">
        <f t="shared" si="15"/>
        <v/>
      </c>
      <c r="O33" s="56" t="str">
        <f t="shared" si="16"/>
        <v/>
      </c>
      <c r="P33" s="45"/>
      <c r="Q33" s="45"/>
      <c r="R33" s="45"/>
    </row>
    <row r="34" spans="1:18" x14ac:dyDescent="0.4">
      <c r="A34" s="39">
        <v>26</v>
      </c>
      <c r="B34" s="49"/>
      <c r="C34" s="50"/>
      <c r="D34" s="51"/>
      <c r="E34" s="52"/>
      <c r="F34" s="57"/>
      <c r="G34" s="45" t="str">
        <f t="shared" si="2"/>
        <v/>
      </c>
      <c r="H34" s="45" t="str">
        <f t="shared" si="3"/>
        <v/>
      </c>
      <c r="I34" s="45" t="str">
        <f t="shared" si="4"/>
        <v/>
      </c>
      <c r="J34" s="54" t="str">
        <f t="shared" si="11"/>
        <v/>
      </c>
      <c r="K34" s="55" t="str">
        <f t="shared" si="12"/>
        <v/>
      </c>
      <c r="L34" s="56" t="str">
        <f t="shared" si="13"/>
        <v/>
      </c>
      <c r="M34" s="54" t="str">
        <f t="shared" si="14"/>
        <v/>
      </c>
      <c r="N34" s="55" t="str">
        <f t="shared" si="15"/>
        <v/>
      </c>
      <c r="O34" s="56" t="str">
        <f t="shared" si="16"/>
        <v/>
      </c>
      <c r="P34" s="45"/>
      <c r="Q34" s="45"/>
      <c r="R34" s="45"/>
    </row>
    <row r="35" spans="1:18" x14ac:dyDescent="0.4">
      <c r="A35" s="39">
        <v>27</v>
      </c>
      <c r="B35" s="49"/>
      <c r="C35" s="50"/>
      <c r="D35" s="51"/>
      <c r="E35" s="52"/>
      <c r="F35" s="57"/>
      <c r="G35" s="45" t="str">
        <f t="shared" si="2"/>
        <v/>
      </c>
      <c r="H35" s="45" t="str">
        <f t="shared" si="3"/>
        <v/>
      </c>
      <c r="I35" s="45" t="str">
        <f t="shared" si="4"/>
        <v/>
      </c>
      <c r="J35" s="54" t="str">
        <f t="shared" si="11"/>
        <v/>
      </c>
      <c r="K35" s="55" t="str">
        <f t="shared" si="12"/>
        <v/>
      </c>
      <c r="L35" s="56" t="str">
        <f t="shared" si="13"/>
        <v/>
      </c>
      <c r="M35" s="54" t="str">
        <f t="shared" si="14"/>
        <v/>
      </c>
      <c r="N35" s="55" t="str">
        <f t="shared" si="15"/>
        <v/>
      </c>
      <c r="O35" s="56" t="str">
        <f t="shared" si="16"/>
        <v/>
      </c>
      <c r="P35" s="45"/>
      <c r="Q35" s="45"/>
      <c r="R35" s="45"/>
    </row>
    <row r="36" spans="1:18" x14ac:dyDescent="0.4">
      <c r="A36" s="39">
        <v>28</v>
      </c>
      <c r="B36" s="49"/>
      <c r="C36" s="50"/>
      <c r="D36" s="51"/>
      <c r="E36" s="52"/>
      <c r="F36" s="53"/>
      <c r="G36" s="45" t="str">
        <f t="shared" si="2"/>
        <v/>
      </c>
      <c r="H36" s="45" t="str">
        <f t="shared" si="3"/>
        <v/>
      </c>
      <c r="I36" s="45" t="str">
        <f t="shared" si="4"/>
        <v/>
      </c>
      <c r="J36" s="54" t="str">
        <f t="shared" si="11"/>
        <v/>
      </c>
      <c r="K36" s="55" t="str">
        <f t="shared" si="12"/>
        <v/>
      </c>
      <c r="L36" s="56" t="str">
        <f t="shared" si="13"/>
        <v/>
      </c>
      <c r="M36" s="54" t="str">
        <f t="shared" si="14"/>
        <v/>
      </c>
      <c r="N36" s="55" t="str">
        <f t="shared" si="15"/>
        <v/>
      </c>
      <c r="O36" s="56" t="str">
        <f t="shared" si="16"/>
        <v/>
      </c>
      <c r="P36" s="45"/>
      <c r="Q36" s="45"/>
      <c r="R36" s="45"/>
    </row>
    <row r="37" spans="1:18" x14ac:dyDescent="0.4">
      <c r="A37" s="39">
        <v>29</v>
      </c>
      <c r="B37" s="49"/>
      <c r="C37" s="50"/>
      <c r="D37" s="51"/>
      <c r="E37" s="52"/>
      <c r="F37" s="53"/>
      <c r="G37" s="45" t="str">
        <f t="shared" si="2"/>
        <v/>
      </c>
      <c r="H37" s="45" t="str">
        <f t="shared" si="3"/>
        <v/>
      </c>
      <c r="I37" s="45" t="str">
        <f t="shared" si="4"/>
        <v/>
      </c>
      <c r="J37" s="54" t="str">
        <f t="shared" si="11"/>
        <v/>
      </c>
      <c r="K37" s="55" t="str">
        <f t="shared" si="12"/>
        <v/>
      </c>
      <c r="L37" s="56" t="str">
        <f t="shared" si="13"/>
        <v/>
      </c>
      <c r="M37" s="54" t="str">
        <f t="shared" si="14"/>
        <v/>
      </c>
      <c r="N37" s="55" t="str">
        <f t="shared" si="15"/>
        <v/>
      </c>
      <c r="O37" s="56" t="str">
        <f t="shared" si="16"/>
        <v/>
      </c>
      <c r="P37" s="45"/>
      <c r="Q37" s="45"/>
      <c r="R37" s="45"/>
    </row>
    <row r="38" spans="1:18" x14ac:dyDescent="0.4">
      <c r="A38" s="39">
        <v>30</v>
      </c>
      <c r="B38" s="49"/>
      <c r="C38" s="50"/>
      <c r="D38" s="51"/>
      <c r="E38" s="52"/>
      <c r="F38" s="53"/>
      <c r="G38" s="45" t="str">
        <f t="shared" si="2"/>
        <v/>
      </c>
      <c r="H38" s="45" t="str">
        <f t="shared" si="3"/>
        <v/>
      </c>
      <c r="I38" s="45" t="str">
        <f t="shared" si="4"/>
        <v/>
      </c>
      <c r="J38" s="54" t="str">
        <f t="shared" si="11"/>
        <v/>
      </c>
      <c r="K38" s="55" t="str">
        <f t="shared" si="12"/>
        <v/>
      </c>
      <c r="L38" s="56" t="str">
        <f t="shared" si="13"/>
        <v/>
      </c>
      <c r="M38" s="54" t="str">
        <f t="shared" si="14"/>
        <v/>
      </c>
      <c r="N38" s="55" t="str">
        <f t="shared" si="15"/>
        <v/>
      </c>
      <c r="O38" s="56" t="str">
        <f t="shared" si="16"/>
        <v/>
      </c>
      <c r="P38" s="45"/>
      <c r="Q38" s="45"/>
      <c r="R38" s="45"/>
    </row>
    <row r="39" spans="1:18" x14ac:dyDescent="0.4">
      <c r="A39" s="39">
        <v>31</v>
      </c>
      <c r="B39" s="49"/>
      <c r="C39" s="50"/>
      <c r="D39" s="51"/>
      <c r="E39" s="52"/>
      <c r="F39" s="53"/>
      <c r="G39" s="45" t="str">
        <f t="shared" si="2"/>
        <v/>
      </c>
      <c r="H39" s="45" t="str">
        <f t="shared" si="3"/>
        <v/>
      </c>
      <c r="I39" s="45" t="str">
        <f t="shared" si="4"/>
        <v/>
      </c>
      <c r="J39" s="54" t="str">
        <f t="shared" si="11"/>
        <v/>
      </c>
      <c r="K39" s="55" t="str">
        <f t="shared" si="12"/>
        <v/>
      </c>
      <c r="L39" s="56" t="str">
        <f t="shared" si="13"/>
        <v/>
      </c>
      <c r="M39" s="54" t="str">
        <f t="shared" si="14"/>
        <v/>
      </c>
      <c r="N39" s="55" t="str">
        <f t="shared" si="15"/>
        <v/>
      </c>
      <c r="O39" s="56" t="str">
        <f t="shared" si="16"/>
        <v/>
      </c>
      <c r="P39" s="45"/>
      <c r="Q39" s="45"/>
      <c r="R39" s="45"/>
    </row>
    <row r="40" spans="1:18" x14ac:dyDescent="0.4">
      <c r="A40" s="39">
        <v>32</v>
      </c>
      <c r="B40" s="49"/>
      <c r="C40" s="50"/>
      <c r="D40" s="51"/>
      <c r="E40" s="52"/>
      <c r="F40" s="53"/>
      <c r="G40" s="45" t="str">
        <f t="shared" si="2"/>
        <v/>
      </c>
      <c r="H40" s="45" t="str">
        <f t="shared" si="3"/>
        <v/>
      </c>
      <c r="I40" s="45" t="str">
        <f t="shared" si="4"/>
        <v/>
      </c>
      <c r="J40" s="54" t="str">
        <f t="shared" si="11"/>
        <v/>
      </c>
      <c r="K40" s="55" t="str">
        <f t="shared" si="12"/>
        <v/>
      </c>
      <c r="L40" s="56" t="str">
        <f t="shared" si="13"/>
        <v/>
      </c>
      <c r="M40" s="54" t="str">
        <f t="shared" si="14"/>
        <v/>
      </c>
      <c r="N40" s="55" t="str">
        <f t="shared" si="15"/>
        <v/>
      </c>
      <c r="O40" s="56" t="str">
        <f t="shared" si="16"/>
        <v/>
      </c>
      <c r="P40" s="45"/>
      <c r="Q40" s="45"/>
      <c r="R40" s="45"/>
    </row>
    <row r="41" spans="1:18" x14ac:dyDescent="0.4">
      <c r="A41" s="39">
        <v>33</v>
      </c>
      <c r="B41" s="49"/>
      <c r="C41" s="50"/>
      <c r="D41" s="51"/>
      <c r="E41" s="52"/>
      <c r="F41" s="57"/>
      <c r="G41" s="45" t="str">
        <f t="shared" si="2"/>
        <v/>
      </c>
      <c r="H41" s="45" t="str">
        <f t="shared" si="3"/>
        <v/>
      </c>
      <c r="I41" s="45" t="str">
        <f t="shared" si="4"/>
        <v/>
      </c>
      <c r="J41" s="54" t="str">
        <f t="shared" si="11"/>
        <v/>
      </c>
      <c r="K41" s="55" t="str">
        <f t="shared" si="12"/>
        <v/>
      </c>
      <c r="L41" s="56" t="str">
        <f t="shared" si="13"/>
        <v/>
      </c>
      <c r="M41" s="54" t="str">
        <f t="shared" si="14"/>
        <v/>
      </c>
      <c r="N41" s="55" t="str">
        <f t="shared" si="15"/>
        <v/>
      </c>
      <c r="O41" s="56" t="str">
        <f t="shared" si="16"/>
        <v/>
      </c>
      <c r="P41" s="45"/>
      <c r="Q41" s="45"/>
      <c r="R41" s="45"/>
    </row>
    <row r="42" spans="1:18" x14ac:dyDescent="0.4">
      <c r="A42" s="39">
        <v>34</v>
      </c>
      <c r="B42" s="49"/>
      <c r="C42" s="50"/>
      <c r="D42" s="51"/>
      <c r="E42" s="52"/>
      <c r="F42" s="57"/>
      <c r="G42" s="45" t="str">
        <f t="shared" si="2"/>
        <v/>
      </c>
      <c r="H42" s="45" t="str">
        <f t="shared" si="3"/>
        <v/>
      </c>
      <c r="I42" s="45" t="str">
        <f t="shared" si="4"/>
        <v/>
      </c>
      <c r="J42" s="54" t="str">
        <f t="shared" si="11"/>
        <v/>
      </c>
      <c r="K42" s="55" t="str">
        <f t="shared" si="12"/>
        <v/>
      </c>
      <c r="L42" s="56" t="str">
        <f t="shared" si="13"/>
        <v/>
      </c>
      <c r="M42" s="54" t="str">
        <f>IF(D42="","",J42*D42)</f>
        <v/>
      </c>
      <c r="N42" s="55" t="str">
        <f t="shared" si="15"/>
        <v/>
      </c>
      <c r="O42" s="56" t="str">
        <f t="shared" si="16"/>
        <v/>
      </c>
      <c r="P42" s="45"/>
      <c r="Q42" s="45"/>
      <c r="R42" s="45"/>
    </row>
    <row r="43" spans="1:18" x14ac:dyDescent="0.4">
      <c r="A43" s="15">
        <v>35</v>
      </c>
      <c r="B43" s="49"/>
      <c r="C43" s="50"/>
      <c r="D43" s="51"/>
      <c r="E43" s="52"/>
      <c r="F43" s="53"/>
      <c r="G43" s="45" t="str">
        <f>IF(D43="","",G42+M43)</f>
        <v/>
      </c>
      <c r="H43" s="45" t="str">
        <f t="shared" ref="H43:I43" si="17">IF(E43="","",H42+N43)</f>
        <v/>
      </c>
      <c r="I43" s="45" t="str">
        <f t="shared" si="17"/>
        <v/>
      </c>
      <c r="J43" s="54" t="str">
        <f t="shared" si="11"/>
        <v/>
      </c>
      <c r="K43" s="55" t="str">
        <f t="shared" si="12"/>
        <v/>
      </c>
      <c r="L43" s="56" t="str">
        <f t="shared" si="13"/>
        <v/>
      </c>
      <c r="M43" s="54" t="str">
        <f t="shared" si="14"/>
        <v/>
      </c>
      <c r="N43" s="55" t="str">
        <f t="shared" si="15"/>
        <v/>
      </c>
      <c r="O43" s="56" t="str">
        <f t="shared" si="16"/>
        <v/>
      </c>
    </row>
    <row r="44" spans="1:18" x14ac:dyDescent="0.4">
      <c r="A44" s="39">
        <v>36</v>
      </c>
      <c r="B44" s="49"/>
      <c r="C44" s="50"/>
      <c r="D44" s="51"/>
      <c r="E44" s="52"/>
      <c r="F44" s="53"/>
      <c r="G44" s="45" t="str">
        <f t="shared" ref="G44:G58" si="18">IF(D44="","",G43+M44)</f>
        <v/>
      </c>
      <c r="H44" s="45" t="str">
        <f t="shared" ref="H44:H58" si="19">IF(E44="","",H43+N44)</f>
        <v/>
      </c>
      <c r="I44" s="45" t="str">
        <f t="shared" ref="I44:I58" si="20">IF(F44="","",I43+O44)</f>
        <v/>
      </c>
      <c r="J44" s="54" t="str">
        <f>IF(G43="","",G43*0.03)</f>
        <v/>
      </c>
      <c r="K44" s="55" t="str">
        <f t="shared" si="12"/>
        <v/>
      </c>
      <c r="L44" s="56" t="str">
        <f t="shared" si="13"/>
        <v/>
      </c>
      <c r="M44" s="54" t="str">
        <f>IF(D44="","",J44*D44)</f>
        <v/>
      </c>
      <c r="N44" s="55" t="str">
        <f t="shared" si="15"/>
        <v/>
      </c>
      <c r="O44" s="56" t="str">
        <f t="shared" si="16"/>
        <v/>
      </c>
    </row>
    <row r="45" spans="1:18" x14ac:dyDescent="0.4">
      <c r="A45" s="39">
        <v>37</v>
      </c>
      <c r="B45" s="49"/>
      <c r="C45" s="50"/>
      <c r="D45" s="51"/>
      <c r="E45" s="52"/>
      <c r="F45" s="53"/>
      <c r="G45" s="45" t="str">
        <f t="shared" si="18"/>
        <v/>
      </c>
      <c r="H45" s="45" t="str">
        <f t="shared" si="19"/>
        <v/>
      </c>
      <c r="I45" s="45" t="str">
        <f t="shared" si="20"/>
        <v/>
      </c>
      <c r="J45" s="54" t="str">
        <f t="shared" si="11"/>
        <v/>
      </c>
      <c r="K45" s="55" t="str">
        <f t="shared" si="12"/>
        <v/>
      </c>
      <c r="L45" s="56" t="str">
        <f t="shared" si="13"/>
        <v/>
      </c>
      <c r="M45" s="54" t="str">
        <f t="shared" si="14"/>
        <v/>
      </c>
      <c r="N45" s="55" t="str">
        <f t="shared" si="15"/>
        <v/>
      </c>
      <c r="O45" s="56" t="str">
        <f t="shared" si="16"/>
        <v/>
      </c>
    </row>
    <row r="46" spans="1:18" x14ac:dyDescent="0.4">
      <c r="A46" s="39">
        <v>38</v>
      </c>
      <c r="B46" s="49"/>
      <c r="C46" s="50"/>
      <c r="D46" s="51"/>
      <c r="E46" s="52"/>
      <c r="F46" s="53"/>
      <c r="G46" s="45" t="str">
        <f t="shared" si="18"/>
        <v/>
      </c>
      <c r="H46" s="45" t="str">
        <f t="shared" si="19"/>
        <v/>
      </c>
      <c r="I46" s="45" t="str">
        <f t="shared" si="20"/>
        <v/>
      </c>
      <c r="J46" s="54" t="str">
        <f t="shared" si="11"/>
        <v/>
      </c>
      <c r="K46" s="55" t="str">
        <f t="shared" si="12"/>
        <v/>
      </c>
      <c r="L46" s="56" t="str">
        <f t="shared" si="13"/>
        <v/>
      </c>
      <c r="M46" s="54" t="str">
        <f t="shared" si="14"/>
        <v/>
      </c>
      <c r="N46" s="55" t="str">
        <f t="shared" si="15"/>
        <v/>
      </c>
      <c r="O46" s="56" t="str">
        <f t="shared" si="16"/>
        <v/>
      </c>
    </row>
    <row r="47" spans="1:18" x14ac:dyDescent="0.4">
      <c r="A47" s="39">
        <v>39</v>
      </c>
      <c r="B47" s="49"/>
      <c r="C47" s="50"/>
      <c r="D47" s="51"/>
      <c r="E47" s="52"/>
      <c r="F47" s="53"/>
      <c r="G47" s="45" t="str">
        <f t="shared" si="18"/>
        <v/>
      </c>
      <c r="H47" s="45" t="str">
        <f t="shared" si="19"/>
        <v/>
      </c>
      <c r="I47" s="45" t="str">
        <f t="shared" si="20"/>
        <v/>
      </c>
      <c r="J47" s="54" t="str">
        <f t="shared" si="11"/>
        <v/>
      </c>
      <c r="K47" s="55" t="str">
        <f t="shared" si="12"/>
        <v/>
      </c>
      <c r="L47" s="56" t="str">
        <f t="shared" si="13"/>
        <v/>
      </c>
      <c r="M47" s="54" t="str">
        <f t="shared" si="14"/>
        <v/>
      </c>
      <c r="N47" s="55" t="str">
        <f t="shared" si="15"/>
        <v/>
      </c>
      <c r="O47" s="56" t="str">
        <f t="shared" si="16"/>
        <v/>
      </c>
    </row>
    <row r="48" spans="1:18" x14ac:dyDescent="0.4">
      <c r="A48" s="39">
        <v>40</v>
      </c>
      <c r="B48" s="49"/>
      <c r="C48" s="50"/>
      <c r="D48" s="51"/>
      <c r="E48" s="52"/>
      <c r="F48" s="53"/>
      <c r="G48" s="45" t="str">
        <f t="shared" si="18"/>
        <v/>
      </c>
      <c r="H48" s="45" t="str">
        <f t="shared" si="19"/>
        <v/>
      </c>
      <c r="I48" s="45" t="str">
        <f t="shared" si="20"/>
        <v/>
      </c>
      <c r="J48" s="54" t="str">
        <f t="shared" si="11"/>
        <v/>
      </c>
      <c r="K48" s="55" t="str">
        <f t="shared" si="12"/>
        <v/>
      </c>
      <c r="L48" s="56" t="str">
        <f t="shared" si="13"/>
        <v/>
      </c>
      <c r="M48" s="54" t="str">
        <f t="shared" si="14"/>
        <v/>
      </c>
      <c r="N48" s="55" t="str">
        <f t="shared" si="15"/>
        <v/>
      </c>
      <c r="O48" s="56" t="str">
        <f t="shared" si="16"/>
        <v/>
      </c>
    </row>
    <row r="49" spans="1:15" x14ac:dyDescent="0.4">
      <c r="A49" s="39">
        <v>41</v>
      </c>
      <c r="B49" s="49"/>
      <c r="C49" s="50"/>
      <c r="D49" s="51"/>
      <c r="E49" s="52"/>
      <c r="F49" s="53"/>
      <c r="G49" s="45" t="str">
        <f t="shared" si="18"/>
        <v/>
      </c>
      <c r="H49" s="45" t="str">
        <f t="shared" si="19"/>
        <v/>
      </c>
      <c r="I49" s="45" t="str">
        <f t="shared" si="20"/>
        <v/>
      </c>
      <c r="J49" s="54" t="str">
        <f t="shared" si="11"/>
        <v/>
      </c>
      <c r="K49" s="55" t="str">
        <f t="shared" si="12"/>
        <v/>
      </c>
      <c r="L49" s="56" t="str">
        <f t="shared" si="13"/>
        <v/>
      </c>
      <c r="M49" s="54" t="str">
        <f t="shared" si="14"/>
        <v/>
      </c>
      <c r="N49" s="55" t="str">
        <f t="shared" si="15"/>
        <v/>
      </c>
      <c r="O49" s="56" t="str">
        <f t="shared" si="16"/>
        <v/>
      </c>
    </row>
    <row r="50" spans="1:15" x14ac:dyDescent="0.4">
      <c r="A50" s="39">
        <v>42</v>
      </c>
      <c r="B50" s="49"/>
      <c r="C50" s="50"/>
      <c r="D50" s="51"/>
      <c r="E50" s="52"/>
      <c r="F50" s="53"/>
      <c r="G50" s="45" t="str">
        <f t="shared" si="18"/>
        <v/>
      </c>
      <c r="H50" s="45" t="str">
        <f t="shared" si="19"/>
        <v/>
      </c>
      <c r="I50" s="45" t="str">
        <f t="shared" si="20"/>
        <v/>
      </c>
      <c r="J50" s="54" t="str">
        <f t="shared" si="11"/>
        <v/>
      </c>
      <c r="K50" s="55" t="str">
        <f t="shared" si="12"/>
        <v/>
      </c>
      <c r="L50" s="56" t="str">
        <f t="shared" si="13"/>
        <v/>
      </c>
      <c r="M50" s="54" t="str">
        <f t="shared" si="14"/>
        <v/>
      </c>
      <c r="N50" s="55" t="str">
        <f t="shared" si="15"/>
        <v/>
      </c>
      <c r="O50" s="56" t="str">
        <f t="shared" si="16"/>
        <v/>
      </c>
    </row>
    <row r="51" spans="1:15" x14ac:dyDescent="0.4">
      <c r="A51" s="39">
        <v>43</v>
      </c>
      <c r="B51" s="49"/>
      <c r="C51" s="50"/>
      <c r="D51" s="51"/>
      <c r="E51" s="52"/>
      <c r="F51" s="57"/>
      <c r="G51" s="45" t="str">
        <f t="shared" si="18"/>
        <v/>
      </c>
      <c r="H51" s="45" t="str">
        <f t="shared" si="19"/>
        <v/>
      </c>
      <c r="I51" s="45" t="str">
        <f t="shared" si="20"/>
        <v/>
      </c>
      <c r="J51" s="54" t="str">
        <f t="shared" si="11"/>
        <v/>
      </c>
      <c r="K51" s="55" t="str">
        <f t="shared" si="12"/>
        <v/>
      </c>
      <c r="L51" s="56" t="str">
        <f t="shared" si="13"/>
        <v/>
      </c>
      <c r="M51" s="54" t="str">
        <f t="shared" si="14"/>
        <v/>
      </c>
      <c r="N51" s="55" t="str">
        <f t="shared" si="15"/>
        <v/>
      </c>
      <c r="O51" s="56" t="str">
        <f t="shared" si="16"/>
        <v/>
      </c>
    </row>
    <row r="52" spans="1:15" x14ac:dyDescent="0.4">
      <c r="A52" s="39">
        <v>44</v>
      </c>
      <c r="B52" s="49"/>
      <c r="C52" s="50"/>
      <c r="D52" s="51"/>
      <c r="E52" s="52"/>
      <c r="F52" s="53"/>
      <c r="G52" s="45" t="str">
        <f t="shared" si="18"/>
        <v/>
      </c>
      <c r="H52" s="45" t="str">
        <f t="shared" si="19"/>
        <v/>
      </c>
      <c r="I52" s="45" t="str">
        <f t="shared" si="20"/>
        <v/>
      </c>
      <c r="J52" s="54" t="str">
        <f t="shared" si="11"/>
        <v/>
      </c>
      <c r="K52" s="55" t="str">
        <f t="shared" si="12"/>
        <v/>
      </c>
      <c r="L52" s="56" t="str">
        <f t="shared" si="13"/>
        <v/>
      </c>
      <c r="M52" s="54" t="str">
        <f t="shared" si="14"/>
        <v/>
      </c>
      <c r="N52" s="55" t="str">
        <f t="shared" si="15"/>
        <v/>
      </c>
      <c r="O52" s="56" t="str">
        <f t="shared" si="16"/>
        <v/>
      </c>
    </row>
    <row r="53" spans="1:15" x14ac:dyDescent="0.4">
      <c r="A53" s="39">
        <v>45</v>
      </c>
      <c r="B53" s="49"/>
      <c r="C53" s="50"/>
      <c r="D53" s="51"/>
      <c r="E53" s="52"/>
      <c r="F53" s="53"/>
      <c r="G53" s="45" t="str">
        <f t="shared" si="18"/>
        <v/>
      </c>
      <c r="H53" s="45" t="str">
        <f t="shared" si="19"/>
        <v/>
      </c>
      <c r="I53" s="45" t="str">
        <f t="shared" si="20"/>
        <v/>
      </c>
      <c r="J53" s="54" t="str">
        <f t="shared" si="11"/>
        <v/>
      </c>
      <c r="K53" s="55" t="str">
        <f t="shared" si="12"/>
        <v/>
      </c>
      <c r="L53" s="56" t="str">
        <f t="shared" si="13"/>
        <v/>
      </c>
      <c r="M53" s="54" t="str">
        <f t="shared" si="14"/>
        <v/>
      </c>
      <c r="N53" s="55" t="str">
        <f t="shared" si="15"/>
        <v/>
      </c>
      <c r="O53" s="56" t="str">
        <f t="shared" si="16"/>
        <v/>
      </c>
    </row>
    <row r="54" spans="1:15" x14ac:dyDescent="0.4">
      <c r="A54" s="39">
        <v>46</v>
      </c>
      <c r="B54" s="49"/>
      <c r="C54" s="50"/>
      <c r="D54" s="51"/>
      <c r="E54" s="52"/>
      <c r="F54" s="53"/>
      <c r="G54" s="45" t="str">
        <f t="shared" si="18"/>
        <v/>
      </c>
      <c r="H54" s="45" t="str">
        <f t="shared" si="19"/>
        <v/>
      </c>
      <c r="I54" s="45" t="str">
        <f t="shared" si="20"/>
        <v/>
      </c>
      <c r="J54" s="54" t="str">
        <f t="shared" si="11"/>
        <v/>
      </c>
      <c r="K54" s="55" t="str">
        <f t="shared" si="12"/>
        <v/>
      </c>
      <c r="L54" s="56" t="str">
        <f t="shared" si="13"/>
        <v/>
      </c>
      <c r="M54" s="54" t="str">
        <f t="shared" si="14"/>
        <v/>
      </c>
      <c r="N54" s="55" t="str">
        <f t="shared" si="15"/>
        <v/>
      </c>
      <c r="O54" s="56" t="str">
        <f t="shared" si="16"/>
        <v/>
      </c>
    </row>
    <row r="55" spans="1:15" x14ac:dyDescent="0.4">
      <c r="A55" s="39">
        <v>47</v>
      </c>
      <c r="B55" s="49"/>
      <c r="C55" s="50"/>
      <c r="D55" s="51"/>
      <c r="E55" s="52"/>
      <c r="F55" s="53"/>
      <c r="G55" s="45" t="str">
        <f t="shared" si="18"/>
        <v/>
      </c>
      <c r="H55" s="45" t="str">
        <f t="shared" si="19"/>
        <v/>
      </c>
      <c r="I55" s="45" t="str">
        <f t="shared" si="20"/>
        <v/>
      </c>
      <c r="J55" s="54" t="str">
        <f t="shared" si="11"/>
        <v/>
      </c>
      <c r="K55" s="55" t="str">
        <f t="shared" si="12"/>
        <v/>
      </c>
      <c r="L55" s="56" t="str">
        <f t="shared" si="13"/>
        <v/>
      </c>
      <c r="M55" s="54" t="str">
        <f t="shared" si="14"/>
        <v/>
      </c>
      <c r="N55" s="55" t="str">
        <f t="shared" si="15"/>
        <v/>
      </c>
      <c r="O55" s="56" t="str">
        <f t="shared" si="16"/>
        <v/>
      </c>
    </row>
    <row r="56" spans="1:15" x14ac:dyDescent="0.4">
      <c r="A56" s="39">
        <v>48</v>
      </c>
      <c r="B56" s="49"/>
      <c r="C56" s="50"/>
      <c r="D56" s="51"/>
      <c r="E56" s="52"/>
      <c r="F56" s="53"/>
      <c r="G56" s="45" t="str">
        <f t="shared" si="18"/>
        <v/>
      </c>
      <c r="H56" s="45" t="str">
        <f t="shared" si="19"/>
        <v/>
      </c>
      <c r="I56" s="45" t="str">
        <f t="shared" si="20"/>
        <v/>
      </c>
      <c r="J56" s="54" t="str">
        <f t="shared" si="11"/>
        <v/>
      </c>
      <c r="K56" s="55" t="str">
        <f t="shared" si="12"/>
        <v/>
      </c>
      <c r="L56" s="56" t="str">
        <f t="shared" si="13"/>
        <v/>
      </c>
      <c r="M56" s="54" t="str">
        <f t="shared" si="14"/>
        <v/>
      </c>
      <c r="N56" s="55" t="str">
        <f t="shared" si="15"/>
        <v/>
      </c>
      <c r="O56" s="56" t="str">
        <f t="shared" si="16"/>
        <v/>
      </c>
    </row>
    <row r="57" spans="1:15" x14ac:dyDescent="0.4">
      <c r="A57" s="39">
        <v>49</v>
      </c>
      <c r="B57" s="49"/>
      <c r="C57" s="50"/>
      <c r="D57" s="51"/>
      <c r="E57" s="52"/>
      <c r="F57" s="53"/>
      <c r="G57" s="45" t="str">
        <f t="shared" si="18"/>
        <v/>
      </c>
      <c r="H57" s="45" t="str">
        <f t="shared" si="19"/>
        <v/>
      </c>
      <c r="I57" s="45" t="str">
        <f t="shared" si="20"/>
        <v/>
      </c>
      <c r="J57" s="54" t="str">
        <f t="shared" si="11"/>
        <v/>
      </c>
      <c r="K57" s="55" t="str">
        <f t="shared" si="12"/>
        <v/>
      </c>
      <c r="L57" s="56" t="str">
        <f t="shared" si="13"/>
        <v/>
      </c>
      <c r="M57" s="54" t="str">
        <f t="shared" si="14"/>
        <v/>
      </c>
      <c r="N57" s="55" t="str">
        <f t="shared" si="15"/>
        <v/>
      </c>
      <c r="O57" s="56" t="str">
        <f t="shared" si="16"/>
        <v/>
      </c>
    </row>
    <row r="58" spans="1:15" ht="17.25" thickBot="1" x14ac:dyDescent="0.45">
      <c r="A58" s="39">
        <v>50</v>
      </c>
      <c r="B58" s="58"/>
      <c r="C58" s="59"/>
      <c r="D58" s="60"/>
      <c r="E58" s="61"/>
      <c r="F58" s="62"/>
      <c r="G58" s="45" t="str">
        <f t="shared" si="18"/>
        <v/>
      </c>
      <c r="H58" s="45" t="str">
        <f t="shared" si="19"/>
        <v/>
      </c>
      <c r="I58" s="45" t="str">
        <f t="shared" si="20"/>
        <v/>
      </c>
      <c r="J58" s="54" t="str">
        <f t="shared" si="11"/>
        <v/>
      </c>
      <c r="K58" s="55" t="str">
        <f t="shared" si="12"/>
        <v/>
      </c>
      <c r="L58" s="56" t="str">
        <f t="shared" si="13"/>
        <v/>
      </c>
      <c r="M58" s="54" t="str">
        <f t="shared" si="14"/>
        <v/>
      </c>
      <c r="N58" s="55" t="str">
        <f t="shared" si="15"/>
        <v/>
      </c>
      <c r="O58" s="56" t="str">
        <f t="shared" si="16"/>
        <v/>
      </c>
    </row>
    <row r="59" spans="1:15" ht="17.25" thickBot="1" x14ac:dyDescent="0.45">
      <c r="A59" s="39"/>
      <c r="B59" s="94" t="s">
        <v>5</v>
      </c>
      <c r="C59" s="95"/>
      <c r="D59" s="22">
        <f>COUNTIF(D9:D58,1.27)</f>
        <v>0</v>
      </c>
      <c r="E59" s="22">
        <f>COUNTIF(E9:E58,1.5)</f>
        <v>0</v>
      </c>
      <c r="F59" s="63">
        <f>COUNTIF(F9:F58,2)</f>
        <v>0</v>
      </c>
      <c r="G59" s="36">
        <f>M59+G8</f>
        <v>94090</v>
      </c>
      <c r="H59" s="37">
        <f>N59+H8</f>
        <v>94090</v>
      </c>
      <c r="I59" s="38">
        <f>O59+I8</f>
        <v>94090</v>
      </c>
      <c r="J59" s="64" t="s">
        <v>29</v>
      </c>
      <c r="K59" s="65">
        <f>B58-B9</f>
        <v>-45603.875</v>
      </c>
      <c r="L59" s="66" t="s">
        <v>30</v>
      </c>
      <c r="M59" s="67">
        <f>SUM(M9:M58)</f>
        <v>-5910</v>
      </c>
      <c r="N59" s="68">
        <f>SUM(N9:N58)</f>
        <v>-5910</v>
      </c>
      <c r="O59" s="69">
        <f>SUM(O9:O58)</f>
        <v>-5910</v>
      </c>
    </row>
    <row r="60" spans="1:15" ht="17.25" thickBot="1" x14ac:dyDescent="0.45">
      <c r="A60" s="39"/>
      <c r="B60" s="88" t="s">
        <v>6</v>
      </c>
      <c r="C60" s="89"/>
      <c r="D60" s="22">
        <f>COUNTIF(D9:D58,-1)</f>
        <v>2</v>
      </c>
      <c r="E60" s="22">
        <f>COUNTIF(E9:E58,-1)</f>
        <v>2</v>
      </c>
      <c r="F60" s="63">
        <f>COUNTIF(F9:F58,-1)</f>
        <v>2</v>
      </c>
      <c r="G60" s="86" t="s">
        <v>28</v>
      </c>
      <c r="H60" s="87"/>
      <c r="I60" s="93"/>
      <c r="J60" s="86" t="s">
        <v>31</v>
      </c>
      <c r="K60" s="87"/>
      <c r="L60" s="93"/>
      <c r="M60" s="39"/>
      <c r="O60" s="70"/>
    </row>
    <row r="61" spans="1:15" ht="17.25" thickBot="1" x14ac:dyDescent="0.45">
      <c r="A61" s="39"/>
      <c r="B61" s="88" t="s">
        <v>32</v>
      </c>
      <c r="C61" s="89"/>
      <c r="D61" s="22">
        <f>COUNTIF(D9:D58,0)</f>
        <v>0</v>
      </c>
      <c r="E61" s="22">
        <f>COUNTIF(E9:E58,0)</f>
        <v>0</v>
      </c>
      <c r="F61" s="22">
        <f>COUNTIF(F9:F58,0)</f>
        <v>0</v>
      </c>
      <c r="G61" s="71">
        <f>G59/G8</f>
        <v>0.94089999999999996</v>
      </c>
      <c r="H61" s="72">
        <f t="shared" ref="H61" si="21">H59/H8</f>
        <v>0.94089999999999996</v>
      </c>
      <c r="I61" s="73">
        <f>I59/I8</f>
        <v>0.94089999999999996</v>
      </c>
      <c r="J61" s="74">
        <f>(G61-100%)*30/K59</f>
        <v>3.8878275146574744E-5</v>
      </c>
      <c r="K61" s="74">
        <f>(H61-100%)*30/K59</f>
        <v>3.8878275146574744E-5</v>
      </c>
      <c r="L61" s="75">
        <f>(I61-100%)*30/K59</f>
        <v>3.8878275146574744E-5</v>
      </c>
      <c r="M61" s="76"/>
      <c r="N61" s="77"/>
      <c r="O61" s="78"/>
    </row>
    <row r="62" spans="1:15" ht="17.25" thickBot="1" x14ac:dyDescent="0.45">
      <c r="B62" s="86" t="s">
        <v>4</v>
      </c>
      <c r="C62" s="87"/>
      <c r="D62" s="79">
        <f t="shared" ref="D62:E62" si="22">D59/(D59+D60+D61)</f>
        <v>0</v>
      </c>
      <c r="E62" s="80">
        <f t="shared" si="22"/>
        <v>0</v>
      </c>
      <c r="F62" s="81">
        <f>F59/(F59+F60+F61)</f>
        <v>0</v>
      </c>
    </row>
    <row r="64" spans="1:15" x14ac:dyDescent="0.4">
      <c r="D64" s="82"/>
      <c r="E64" s="82"/>
      <c r="F64" s="82"/>
    </row>
  </sheetData>
  <mergeCells count="12">
    <mergeCell ref="C4:O4"/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E1F0B-5207-4ABA-9A43-CA79F4D3D6DB}">
  <dimension ref="A1:T25"/>
  <sheetViews>
    <sheetView topLeftCell="B1" workbookViewId="0">
      <selection activeCell="S7" sqref="S7"/>
    </sheetView>
  </sheetViews>
  <sheetFormatPr defaultRowHeight="16.5" x14ac:dyDescent="0.4"/>
  <cols>
    <col min="1" max="1" width="9.25" style="15" bestFit="1" customWidth="1"/>
    <col min="2" max="2" width="21" style="15" bestFit="1" customWidth="1"/>
    <col min="3" max="3" width="9.25" style="15" bestFit="1" customWidth="1"/>
    <col min="4" max="5" width="13.75" style="19" bestFit="1" customWidth="1"/>
    <col min="6" max="6" width="11.875" style="19" bestFit="1" customWidth="1"/>
    <col min="7" max="7" width="13.75" style="19" bestFit="1" customWidth="1"/>
    <col min="8" max="8" width="11.875" style="19" bestFit="1" customWidth="1"/>
    <col min="9" max="9" width="9.25" style="13" bestFit="1" customWidth="1"/>
    <col min="10" max="11" width="13.75" style="19" bestFit="1" customWidth="1"/>
    <col min="12" max="12" width="10.875" style="19" bestFit="1" customWidth="1"/>
    <col min="13" max="13" width="10.875" style="14" customWidth="1"/>
    <col min="14" max="14" width="11.875" style="19" bestFit="1" customWidth="1"/>
    <col min="15" max="15" width="9.25" style="16" bestFit="1" customWidth="1"/>
    <col min="16" max="16" width="10.625" style="16" bestFit="1" customWidth="1"/>
    <col min="17" max="17" width="17.375" style="19" bestFit="1" customWidth="1"/>
    <col min="18" max="19" width="13.75" style="19" bestFit="1" customWidth="1"/>
    <col min="20" max="20" width="9.25" style="13" bestFit="1" customWidth="1"/>
    <col min="21" max="16384" width="9" style="15"/>
  </cols>
  <sheetData>
    <row r="1" spans="1:20" s="13" customFormat="1" x14ac:dyDescent="0.4">
      <c r="C1" s="15"/>
      <c r="D1" s="14"/>
      <c r="E1" s="14"/>
      <c r="F1" s="14"/>
      <c r="G1" s="14"/>
      <c r="H1" s="14"/>
      <c r="I1" s="13" t="s">
        <v>47</v>
      </c>
      <c r="J1" s="14"/>
      <c r="K1" s="14"/>
      <c r="L1" s="96" t="s">
        <v>41</v>
      </c>
      <c r="M1" s="96"/>
      <c r="N1" s="96"/>
      <c r="O1" s="16" t="s">
        <v>48</v>
      </c>
      <c r="P1" s="16" t="s">
        <v>58</v>
      </c>
      <c r="Q1" s="14"/>
      <c r="R1" s="14"/>
      <c r="S1" s="14"/>
    </row>
    <row r="2" spans="1:20" s="13" customFormat="1" x14ac:dyDescent="0.4">
      <c r="B2" s="13" t="s">
        <v>33</v>
      </c>
      <c r="C2" s="15" t="s">
        <v>53</v>
      </c>
      <c r="D2" s="14" t="s">
        <v>34</v>
      </c>
      <c r="E2" s="14" t="s">
        <v>35</v>
      </c>
      <c r="F2" s="14" t="s">
        <v>43</v>
      </c>
      <c r="G2" s="14" t="s">
        <v>36</v>
      </c>
      <c r="H2" s="14" t="s">
        <v>37</v>
      </c>
      <c r="I2" s="13" t="s">
        <v>38</v>
      </c>
      <c r="J2" s="14" t="s">
        <v>39</v>
      </c>
      <c r="K2" s="14" t="s">
        <v>40</v>
      </c>
      <c r="L2" s="14" t="s">
        <v>39</v>
      </c>
      <c r="M2" s="14" t="s">
        <v>57</v>
      </c>
      <c r="N2" s="14" t="s">
        <v>40</v>
      </c>
      <c r="O2" s="16" t="s">
        <v>49</v>
      </c>
      <c r="P2" s="16" t="s">
        <v>59</v>
      </c>
      <c r="Q2" s="14" t="s">
        <v>42</v>
      </c>
      <c r="R2" s="14" t="s">
        <v>44</v>
      </c>
      <c r="S2" s="14" t="s">
        <v>45</v>
      </c>
      <c r="T2" s="13" t="s">
        <v>50</v>
      </c>
    </row>
    <row r="3" spans="1:20" x14ac:dyDescent="0.4">
      <c r="A3" s="15">
        <v>1</v>
      </c>
      <c r="B3" s="17">
        <v>45603.875</v>
      </c>
      <c r="C3" s="18">
        <v>29803</v>
      </c>
      <c r="D3" s="19">
        <v>1.2969999999999999</v>
      </c>
      <c r="E3" s="19">
        <v>1.2964599999999999</v>
      </c>
      <c r="F3" s="19">
        <f>+E3-D3</f>
        <v>-5.3999999999998494E-4</v>
      </c>
      <c r="G3" s="19">
        <f>AVERAGE(D3:E3)</f>
        <v>1.2967299999999999</v>
      </c>
      <c r="H3" s="19">
        <f>ABS(E3-D3)/2</f>
        <v>2.6999999999999247E-4</v>
      </c>
      <c r="I3" s="13">
        <f>IF(F3&gt;=0,1,2)</f>
        <v>2</v>
      </c>
      <c r="J3" s="19">
        <v>1.2982</v>
      </c>
      <c r="K3" s="19">
        <v>1.29481</v>
      </c>
      <c r="L3" s="19">
        <f t="shared" ref="L3:L25" si="0">+J3-$G3</f>
        <v>1.4700000000000824E-3</v>
      </c>
      <c r="M3" s="14" t="str">
        <f>IF(L3-N3&gt;0,"上","下")</f>
        <v>下</v>
      </c>
      <c r="N3" s="19">
        <f>ABS(K3-$G3)</f>
        <v>1.9199999999999218E-3</v>
      </c>
      <c r="O3" s="16">
        <v>1</v>
      </c>
      <c r="P3" s="16" t="s">
        <v>60</v>
      </c>
      <c r="Q3" s="19">
        <f>MAX(N3/H3,L3/H3)</f>
        <v>7.1111111111110201</v>
      </c>
      <c r="R3" s="19">
        <v>1.2963</v>
      </c>
      <c r="T3" s="13">
        <v>1</v>
      </c>
    </row>
    <row r="4" spans="1:20" x14ac:dyDescent="0.4">
      <c r="A4" s="15">
        <v>2</v>
      </c>
      <c r="B4" s="17">
        <v>45604.458333333336</v>
      </c>
      <c r="C4" s="18">
        <v>31996</v>
      </c>
      <c r="D4" s="19">
        <v>1.29562</v>
      </c>
      <c r="E4" s="19">
        <v>1.29593</v>
      </c>
      <c r="F4" s="19">
        <f t="shared" ref="F4:F25" si="1">+E4-D4</f>
        <v>3.1000000000003247E-4</v>
      </c>
      <c r="G4" s="19">
        <f t="shared" ref="G4:G25" si="2">AVERAGE(D4:E4)</f>
        <v>1.2957749999999999</v>
      </c>
      <c r="H4" s="19">
        <f t="shared" ref="H4:H25" si="3">ABS(E4-D4)/2</f>
        <v>1.5500000000001624E-4</v>
      </c>
      <c r="I4" s="13">
        <f t="shared" ref="I4:I25" si="4">IF(F4&gt;=0,1,2)</f>
        <v>1</v>
      </c>
      <c r="J4" s="19">
        <v>1.29711</v>
      </c>
      <c r="K4" s="19">
        <v>1.2954699999999999</v>
      </c>
      <c r="L4" s="19">
        <f t="shared" si="0"/>
        <v>1.3350000000000861E-3</v>
      </c>
      <c r="M4" s="14" t="str">
        <f t="shared" ref="M4:M25" si="5">IF(L4-N4&gt;0,"上","下")</f>
        <v>上</v>
      </c>
      <c r="N4" s="19">
        <f t="shared" ref="N4:N25" si="6">ABS(K4-$G4)</f>
        <v>3.0499999999999972E-4</v>
      </c>
      <c r="O4" s="16">
        <v>2</v>
      </c>
      <c r="P4" s="16" t="s">
        <v>60</v>
      </c>
      <c r="Q4" s="19">
        <f t="shared" ref="Q4:Q25" si="7">MAX(N4/H4,L4/H4)</f>
        <v>8.6129032258061056</v>
      </c>
      <c r="R4" s="19">
        <v>1.29664</v>
      </c>
      <c r="T4" s="13">
        <v>1</v>
      </c>
    </row>
    <row r="5" spans="1:20" x14ac:dyDescent="0.4">
      <c r="A5" s="15">
        <v>3</v>
      </c>
      <c r="B5" s="17">
        <v>45604.958333333336</v>
      </c>
      <c r="C5" s="18">
        <v>30220</v>
      </c>
      <c r="D5" s="19">
        <v>1.292</v>
      </c>
      <c r="E5" s="19">
        <v>1.29183</v>
      </c>
      <c r="F5" s="19">
        <f t="shared" si="1"/>
        <v>-1.7000000000000348E-4</v>
      </c>
      <c r="G5" s="19">
        <f t="shared" si="2"/>
        <v>1.2919149999999999</v>
      </c>
      <c r="H5" s="19">
        <f t="shared" si="3"/>
        <v>8.5000000000001741E-5</v>
      </c>
      <c r="I5" s="13">
        <f t="shared" si="4"/>
        <v>2</v>
      </c>
      <c r="J5" s="19">
        <v>1.2924800000000001</v>
      </c>
      <c r="K5" s="19">
        <v>1.29115</v>
      </c>
      <c r="L5" s="19">
        <f t="shared" si="0"/>
        <v>5.6500000000014872E-4</v>
      </c>
      <c r="M5" s="83" t="str">
        <f t="shared" si="5"/>
        <v>下</v>
      </c>
      <c r="N5" s="19">
        <f t="shared" si="6"/>
        <v>7.6499999999990465E-4</v>
      </c>
      <c r="O5" s="16">
        <v>2</v>
      </c>
      <c r="P5" s="84" t="s">
        <v>54</v>
      </c>
      <c r="Q5" s="19">
        <f t="shared" si="7"/>
        <v>8.9999999999986944</v>
      </c>
      <c r="R5" s="19">
        <v>1.2946800000000001</v>
      </c>
      <c r="T5" s="13">
        <v>1</v>
      </c>
    </row>
    <row r="6" spans="1:20" x14ac:dyDescent="0.4">
      <c r="A6" s="15">
        <v>4</v>
      </c>
      <c r="B6" s="17">
        <v>45608.583333333336</v>
      </c>
      <c r="C6" s="18">
        <v>29927</v>
      </c>
      <c r="D6" s="19">
        <v>1.2820199999999999</v>
      </c>
      <c r="E6" s="19">
        <v>1.2820499999999999</v>
      </c>
      <c r="F6" s="19">
        <f t="shared" si="1"/>
        <v>2.9999999999974492E-5</v>
      </c>
      <c r="G6" s="19">
        <f t="shared" si="2"/>
        <v>1.282035</v>
      </c>
      <c r="H6" s="19">
        <f t="shared" si="3"/>
        <v>1.4999999999987246E-5</v>
      </c>
      <c r="I6" s="13">
        <f t="shared" si="4"/>
        <v>1</v>
      </c>
      <c r="J6" s="19">
        <v>1.28287</v>
      </c>
      <c r="K6" s="19">
        <v>0.12809499999999999</v>
      </c>
      <c r="L6" s="19">
        <f t="shared" si="0"/>
        <v>8.3499999999991914E-4</v>
      </c>
      <c r="M6" s="83" t="str">
        <f t="shared" si="5"/>
        <v>下</v>
      </c>
      <c r="N6" s="19">
        <f t="shared" si="6"/>
        <v>1.15394</v>
      </c>
      <c r="O6" s="16">
        <v>2</v>
      </c>
      <c r="P6" s="84" t="s">
        <v>54</v>
      </c>
      <c r="Q6" s="19">
        <f t="shared" si="7"/>
        <v>76929.333333398739</v>
      </c>
      <c r="R6" s="19">
        <v>1.2918499999999999</v>
      </c>
      <c r="T6" s="13">
        <v>1</v>
      </c>
    </row>
    <row r="7" spans="1:20" x14ac:dyDescent="0.4">
      <c r="A7" s="15">
        <v>5</v>
      </c>
      <c r="B7" s="17">
        <v>45609.333333333336</v>
      </c>
      <c r="C7" s="18">
        <v>29876</v>
      </c>
      <c r="D7" s="19">
        <v>1.27427</v>
      </c>
      <c r="E7" s="19">
        <v>1.27478</v>
      </c>
      <c r="F7" s="19">
        <f t="shared" si="1"/>
        <v>5.1000000000001044E-4</v>
      </c>
      <c r="G7" s="19">
        <f t="shared" si="2"/>
        <v>1.2745250000000001</v>
      </c>
      <c r="H7" s="19">
        <f t="shared" si="3"/>
        <v>2.5500000000000522E-4</v>
      </c>
      <c r="I7" s="13">
        <f t="shared" si="4"/>
        <v>1</v>
      </c>
      <c r="J7" s="19">
        <v>1.27478</v>
      </c>
      <c r="K7" s="19">
        <v>1.27423</v>
      </c>
      <c r="L7" s="19">
        <f t="shared" si="0"/>
        <v>2.549999999998942E-4</v>
      </c>
      <c r="M7" s="83" t="str">
        <f t="shared" si="5"/>
        <v>下</v>
      </c>
      <c r="N7" s="19">
        <f t="shared" si="6"/>
        <v>2.9500000000015625E-4</v>
      </c>
      <c r="O7" s="16">
        <v>2</v>
      </c>
      <c r="P7" s="84" t="s">
        <v>54</v>
      </c>
      <c r="Q7" s="19">
        <f t="shared" si="7"/>
        <v>1.1568627450986282</v>
      </c>
      <c r="R7" s="19">
        <v>1.2923</v>
      </c>
      <c r="T7" s="13">
        <v>1</v>
      </c>
    </row>
    <row r="8" spans="1:20" x14ac:dyDescent="0.4">
      <c r="A8" s="15">
        <v>6</v>
      </c>
      <c r="B8" s="17"/>
      <c r="C8" s="18"/>
      <c r="F8" s="19">
        <f t="shared" si="1"/>
        <v>0</v>
      </c>
      <c r="G8" s="19" t="e">
        <f t="shared" si="2"/>
        <v>#DIV/0!</v>
      </c>
      <c r="H8" s="19">
        <f t="shared" si="3"/>
        <v>0</v>
      </c>
      <c r="I8" s="13">
        <f t="shared" si="4"/>
        <v>1</v>
      </c>
      <c r="L8" s="19" t="e">
        <f t="shared" si="0"/>
        <v>#DIV/0!</v>
      </c>
      <c r="M8" s="14" t="e">
        <f t="shared" si="5"/>
        <v>#DIV/0!</v>
      </c>
      <c r="N8" s="19" t="e">
        <f t="shared" si="6"/>
        <v>#DIV/0!</v>
      </c>
      <c r="Q8" s="19" t="e">
        <f t="shared" si="7"/>
        <v>#DIV/0!</v>
      </c>
    </row>
    <row r="9" spans="1:20" x14ac:dyDescent="0.4">
      <c r="A9" s="15">
        <v>7</v>
      </c>
      <c r="B9" s="17"/>
      <c r="C9" s="18"/>
      <c r="F9" s="19">
        <f t="shared" si="1"/>
        <v>0</v>
      </c>
      <c r="G9" s="19" t="e">
        <f t="shared" si="2"/>
        <v>#DIV/0!</v>
      </c>
      <c r="H9" s="19">
        <f t="shared" si="3"/>
        <v>0</v>
      </c>
      <c r="I9" s="13">
        <f t="shared" si="4"/>
        <v>1</v>
      </c>
      <c r="L9" s="19" t="e">
        <f t="shared" si="0"/>
        <v>#DIV/0!</v>
      </c>
      <c r="M9" s="14" t="e">
        <f t="shared" si="5"/>
        <v>#DIV/0!</v>
      </c>
      <c r="N9" s="19" t="e">
        <f t="shared" si="6"/>
        <v>#DIV/0!</v>
      </c>
      <c r="Q9" s="19" t="e">
        <f t="shared" si="7"/>
        <v>#DIV/0!</v>
      </c>
    </row>
    <row r="10" spans="1:20" x14ac:dyDescent="0.4">
      <c r="A10" s="15">
        <v>8</v>
      </c>
      <c r="B10" s="17"/>
      <c r="C10" s="18"/>
      <c r="F10" s="19">
        <f t="shared" si="1"/>
        <v>0</v>
      </c>
      <c r="G10" s="19" t="e">
        <f t="shared" si="2"/>
        <v>#DIV/0!</v>
      </c>
      <c r="H10" s="19">
        <f t="shared" si="3"/>
        <v>0</v>
      </c>
      <c r="I10" s="13">
        <f t="shared" si="4"/>
        <v>1</v>
      </c>
      <c r="L10" s="19" t="e">
        <f t="shared" si="0"/>
        <v>#DIV/0!</v>
      </c>
      <c r="M10" s="14" t="e">
        <f t="shared" si="5"/>
        <v>#DIV/0!</v>
      </c>
      <c r="N10" s="19" t="e">
        <f t="shared" si="6"/>
        <v>#DIV/0!</v>
      </c>
      <c r="Q10" s="19" t="e">
        <f t="shared" si="7"/>
        <v>#DIV/0!</v>
      </c>
    </row>
    <row r="11" spans="1:20" x14ac:dyDescent="0.4">
      <c r="A11" s="15">
        <v>9</v>
      </c>
      <c r="B11" s="17"/>
      <c r="C11" s="18"/>
      <c r="F11" s="19">
        <f t="shared" si="1"/>
        <v>0</v>
      </c>
      <c r="G11" s="19" t="e">
        <f t="shared" si="2"/>
        <v>#DIV/0!</v>
      </c>
      <c r="H11" s="19">
        <f t="shared" si="3"/>
        <v>0</v>
      </c>
      <c r="I11" s="13">
        <f t="shared" si="4"/>
        <v>1</v>
      </c>
      <c r="L11" s="19" t="e">
        <f t="shared" si="0"/>
        <v>#DIV/0!</v>
      </c>
      <c r="M11" s="14" t="e">
        <f t="shared" si="5"/>
        <v>#DIV/0!</v>
      </c>
      <c r="N11" s="19" t="e">
        <f t="shared" si="6"/>
        <v>#DIV/0!</v>
      </c>
      <c r="Q11" s="19" t="e">
        <f t="shared" si="7"/>
        <v>#DIV/0!</v>
      </c>
    </row>
    <row r="12" spans="1:20" x14ac:dyDescent="0.4">
      <c r="A12" s="15">
        <v>10</v>
      </c>
      <c r="B12" s="17"/>
      <c r="C12" s="18"/>
      <c r="F12" s="19">
        <f t="shared" si="1"/>
        <v>0</v>
      </c>
      <c r="G12" s="19" t="e">
        <f t="shared" si="2"/>
        <v>#DIV/0!</v>
      </c>
      <c r="H12" s="19">
        <f t="shared" si="3"/>
        <v>0</v>
      </c>
      <c r="I12" s="13">
        <f t="shared" si="4"/>
        <v>1</v>
      </c>
      <c r="L12" s="19" t="e">
        <f t="shared" si="0"/>
        <v>#DIV/0!</v>
      </c>
      <c r="M12" s="14" t="e">
        <f t="shared" si="5"/>
        <v>#DIV/0!</v>
      </c>
      <c r="N12" s="19" t="e">
        <f t="shared" si="6"/>
        <v>#DIV/0!</v>
      </c>
      <c r="Q12" s="19" t="e">
        <f t="shared" si="7"/>
        <v>#DIV/0!</v>
      </c>
    </row>
    <row r="13" spans="1:20" x14ac:dyDescent="0.4">
      <c r="A13" s="15">
        <v>11</v>
      </c>
      <c r="B13" s="17"/>
      <c r="C13" s="18"/>
      <c r="F13" s="19">
        <f t="shared" si="1"/>
        <v>0</v>
      </c>
      <c r="G13" s="19" t="e">
        <f t="shared" si="2"/>
        <v>#DIV/0!</v>
      </c>
      <c r="H13" s="19">
        <f t="shared" si="3"/>
        <v>0</v>
      </c>
      <c r="I13" s="13">
        <f t="shared" si="4"/>
        <v>1</v>
      </c>
      <c r="L13" s="19" t="e">
        <f t="shared" si="0"/>
        <v>#DIV/0!</v>
      </c>
      <c r="M13" s="14" t="e">
        <f t="shared" si="5"/>
        <v>#DIV/0!</v>
      </c>
      <c r="N13" s="19" t="e">
        <f t="shared" si="6"/>
        <v>#DIV/0!</v>
      </c>
      <c r="Q13" s="19" t="e">
        <f t="shared" si="7"/>
        <v>#DIV/0!</v>
      </c>
    </row>
    <row r="14" spans="1:20" x14ac:dyDescent="0.4">
      <c r="A14" s="15">
        <v>12</v>
      </c>
      <c r="B14" s="17"/>
      <c r="C14" s="18"/>
      <c r="F14" s="19">
        <f t="shared" si="1"/>
        <v>0</v>
      </c>
      <c r="G14" s="19" t="e">
        <f t="shared" si="2"/>
        <v>#DIV/0!</v>
      </c>
      <c r="H14" s="19">
        <f t="shared" si="3"/>
        <v>0</v>
      </c>
      <c r="I14" s="13">
        <f t="shared" si="4"/>
        <v>1</v>
      </c>
      <c r="L14" s="19" t="e">
        <f t="shared" si="0"/>
        <v>#DIV/0!</v>
      </c>
      <c r="M14" s="14" t="e">
        <f t="shared" si="5"/>
        <v>#DIV/0!</v>
      </c>
      <c r="N14" s="19" t="e">
        <f t="shared" si="6"/>
        <v>#DIV/0!</v>
      </c>
      <c r="Q14" s="19" t="e">
        <f t="shared" si="7"/>
        <v>#DIV/0!</v>
      </c>
    </row>
    <row r="15" spans="1:20" x14ac:dyDescent="0.4">
      <c r="A15" s="15">
        <v>13</v>
      </c>
      <c r="B15" s="17"/>
      <c r="C15" s="18"/>
      <c r="F15" s="19">
        <f t="shared" si="1"/>
        <v>0</v>
      </c>
      <c r="G15" s="19" t="e">
        <f t="shared" si="2"/>
        <v>#DIV/0!</v>
      </c>
      <c r="H15" s="19">
        <f t="shared" si="3"/>
        <v>0</v>
      </c>
      <c r="I15" s="13">
        <f t="shared" si="4"/>
        <v>1</v>
      </c>
      <c r="L15" s="19" t="e">
        <f t="shared" si="0"/>
        <v>#DIV/0!</v>
      </c>
      <c r="M15" s="14" t="e">
        <f t="shared" si="5"/>
        <v>#DIV/0!</v>
      </c>
      <c r="N15" s="19" t="e">
        <f t="shared" si="6"/>
        <v>#DIV/0!</v>
      </c>
      <c r="Q15" s="19" t="e">
        <f t="shared" si="7"/>
        <v>#DIV/0!</v>
      </c>
    </row>
    <row r="16" spans="1:20" x14ac:dyDescent="0.4">
      <c r="A16" s="15">
        <v>14</v>
      </c>
      <c r="B16" s="17"/>
      <c r="C16" s="18"/>
      <c r="F16" s="19">
        <f t="shared" si="1"/>
        <v>0</v>
      </c>
      <c r="G16" s="19" t="e">
        <f t="shared" si="2"/>
        <v>#DIV/0!</v>
      </c>
      <c r="H16" s="19">
        <f t="shared" si="3"/>
        <v>0</v>
      </c>
      <c r="I16" s="13">
        <f t="shared" si="4"/>
        <v>1</v>
      </c>
      <c r="L16" s="19" t="e">
        <f t="shared" si="0"/>
        <v>#DIV/0!</v>
      </c>
      <c r="M16" s="14" t="e">
        <f t="shared" si="5"/>
        <v>#DIV/0!</v>
      </c>
      <c r="N16" s="19" t="e">
        <f t="shared" si="6"/>
        <v>#DIV/0!</v>
      </c>
      <c r="Q16" s="19" t="e">
        <f t="shared" si="7"/>
        <v>#DIV/0!</v>
      </c>
    </row>
    <row r="17" spans="1:17" x14ac:dyDescent="0.4">
      <c r="A17" s="15">
        <v>15</v>
      </c>
      <c r="B17" s="17"/>
      <c r="C17" s="18"/>
      <c r="F17" s="19">
        <f t="shared" si="1"/>
        <v>0</v>
      </c>
      <c r="G17" s="19" t="e">
        <f t="shared" si="2"/>
        <v>#DIV/0!</v>
      </c>
      <c r="H17" s="19">
        <f t="shared" si="3"/>
        <v>0</v>
      </c>
      <c r="I17" s="13">
        <f t="shared" si="4"/>
        <v>1</v>
      </c>
      <c r="L17" s="19" t="e">
        <f t="shared" si="0"/>
        <v>#DIV/0!</v>
      </c>
      <c r="M17" s="14" t="e">
        <f t="shared" si="5"/>
        <v>#DIV/0!</v>
      </c>
      <c r="N17" s="19" t="e">
        <f t="shared" si="6"/>
        <v>#DIV/0!</v>
      </c>
      <c r="Q17" s="19" t="e">
        <f t="shared" si="7"/>
        <v>#DIV/0!</v>
      </c>
    </row>
    <row r="18" spans="1:17" x14ac:dyDescent="0.4">
      <c r="A18" s="15">
        <v>16</v>
      </c>
      <c r="B18" s="17"/>
      <c r="C18" s="18"/>
      <c r="F18" s="19">
        <f t="shared" si="1"/>
        <v>0</v>
      </c>
      <c r="G18" s="19" t="e">
        <f t="shared" si="2"/>
        <v>#DIV/0!</v>
      </c>
      <c r="H18" s="19">
        <f t="shared" si="3"/>
        <v>0</v>
      </c>
      <c r="I18" s="13">
        <f t="shared" si="4"/>
        <v>1</v>
      </c>
      <c r="L18" s="19" t="e">
        <f t="shared" si="0"/>
        <v>#DIV/0!</v>
      </c>
      <c r="M18" s="14" t="e">
        <f t="shared" si="5"/>
        <v>#DIV/0!</v>
      </c>
      <c r="N18" s="19" t="e">
        <f t="shared" si="6"/>
        <v>#DIV/0!</v>
      </c>
      <c r="Q18" s="19" t="e">
        <f t="shared" si="7"/>
        <v>#DIV/0!</v>
      </c>
    </row>
    <row r="19" spans="1:17" x14ac:dyDescent="0.4">
      <c r="A19" s="15">
        <v>17</v>
      </c>
      <c r="B19" s="17"/>
      <c r="C19" s="18"/>
      <c r="F19" s="19">
        <f t="shared" si="1"/>
        <v>0</v>
      </c>
      <c r="G19" s="19" t="e">
        <f t="shared" si="2"/>
        <v>#DIV/0!</v>
      </c>
      <c r="H19" s="19">
        <f t="shared" si="3"/>
        <v>0</v>
      </c>
      <c r="I19" s="13">
        <f t="shared" si="4"/>
        <v>1</v>
      </c>
      <c r="L19" s="19" t="e">
        <f t="shared" si="0"/>
        <v>#DIV/0!</v>
      </c>
      <c r="M19" s="14" t="e">
        <f t="shared" si="5"/>
        <v>#DIV/0!</v>
      </c>
      <c r="N19" s="19" t="e">
        <f t="shared" si="6"/>
        <v>#DIV/0!</v>
      </c>
      <c r="Q19" s="19" t="e">
        <f t="shared" si="7"/>
        <v>#DIV/0!</v>
      </c>
    </row>
    <row r="20" spans="1:17" x14ac:dyDescent="0.4">
      <c r="A20" s="15">
        <v>18</v>
      </c>
      <c r="B20" s="17"/>
      <c r="C20" s="18"/>
      <c r="F20" s="19">
        <f t="shared" si="1"/>
        <v>0</v>
      </c>
      <c r="G20" s="19" t="e">
        <f t="shared" si="2"/>
        <v>#DIV/0!</v>
      </c>
      <c r="H20" s="19">
        <f t="shared" si="3"/>
        <v>0</v>
      </c>
      <c r="I20" s="13">
        <f t="shared" si="4"/>
        <v>1</v>
      </c>
      <c r="L20" s="19" t="e">
        <f t="shared" si="0"/>
        <v>#DIV/0!</v>
      </c>
      <c r="M20" s="14" t="e">
        <f t="shared" si="5"/>
        <v>#DIV/0!</v>
      </c>
      <c r="N20" s="19" t="e">
        <f t="shared" si="6"/>
        <v>#DIV/0!</v>
      </c>
      <c r="Q20" s="19" t="e">
        <f t="shared" si="7"/>
        <v>#DIV/0!</v>
      </c>
    </row>
    <row r="21" spans="1:17" x14ac:dyDescent="0.4">
      <c r="A21" s="15">
        <v>19</v>
      </c>
      <c r="B21" s="17"/>
      <c r="C21" s="18"/>
      <c r="F21" s="19">
        <f t="shared" si="1"/>
        <v>0</v>
      </c>
      <c r="G21" s="19" t="e">
        <f t="shared" si="2"/>
        <v>#DIV/0!</v>
      </c>
      <c r="H21" s="19">
        <f t="shared" si="3"/>
        <v>0</v>
      </c>
      <c r="I21" s="13">
        <f t="shared" si="4"/>
        <v>1</v>
      </c>
      <c r="L21" s="19" t="e">
        <f t="shared" si="0"/>
        <v>#DIV/0!</v>
      </c>
      <c r="M21" s="14" t="e">
        <f t="shared" si="5"/>
        <v>#DIV/0!</v>
      </c>
      <c r="N21" s="19" t="e">
        <f t="shared" si="6"/>
        <v>#DIV/0!</v>
      </c>
      <c r="Q21" s="19" t="e">
        <f t="shared" si="7"/>
        <v>#DIV/0!</v>
      </c>
    </row>
    <row r="22" spans="1:17" x14ac:dyDescent="0.4">
      <c r="A22" s="15">
        <v>20</v>
      </c>
      <c r="B22" s="17"/>
      <c r="C22" s="18"/>
      <c r="F22" s="19">
        <f t="shared" si="1"/>
        <v>0</v>
      </c>
      <c r="G22" s="19" t="e">
        <f t="shared" si="2"/>
        <v>#DIV/0!</v>
      </c>
      <c r="H22" s="19">
        <f t="shared" si="3"/>
        <v>0</v>
      </c>
      <c r="I22" s="13">
        <f t="shared" si="4"/>
        <v>1</v>
      </c>
      <c r="L22" s="19" t="e">
        <f t="shared" si="0"/>
        <v>#DIV/0!</v>
      </c>
      <c r="M22" s="14" t="e">
        <f t="shared" si="5"/>
        <v>#DIV/0!</v>
      </c>
      <c r="N22" s="19" t="e">
        <f t="shared" si="6"/>
        <v>#DIV/0!</v>
      </c>
      <c r="Q22" s="19" t="e">
        <f t="shared" si="7"/>
        <v>#DIV/0!</v>
      </c>
    </row>
    <row r="23" spans="1:17" x14ac:dyDescent="0.4">
      <c r="A23" s="15">
        <v>21</v>
      </c>
      <c r="B23" s="17"/>
      <c r="C23" s="18"/>
      <c r="F23" s="19">
        <f t="shared" si="1"/>
        <v>0</v>
      </c>
      <c r="G23" s="19" t="e">
        <f t="shared" si="2"/>
        <v>#DIV/0!</v>
      </c>
      <c r="H23" s="19">
        <f t="shared" si="3"/>
        <v>0</v>
      </c>
      <c r="I23" s="13">
        <f t="shared" si="4"/>
        <v>1</v>
      </c>
      <c r="L23" s="19" t="e">
        <f t="shared" si="0"/>
        <v>#DIV/0!</v>
      </c>
      <c r="M23" s="14" t="e">
        <f t="shared" si="5"/>
        <v>#DIV/0!</v>
      </c>
      <c r="N23" s="19" t="e">
        <f t="shared" si="6"/>
        <v>#DIV/0!</v>
      </c>
      <c r="Q23" s="19" t="e">
        <f t="shared" si="7"/>
        <v>#DIV/0!</v>
      </c>
    </row>
    <row r="24" spans="1:17" x14ac:dyDescent="0.4">
      <c r="A24" s="15">
        <v>22</v>
      </c>
      <c r="B24" s="17"/>
      <c r="C24" s="18"/>
      <c r="F24" s="19">
        <f t="shared" si="1"/>
        <v>0</v>
      </c>
      <c r="G24" s="19" t="e">
        <f t="shared" si="2"/>
        <v>#DIV/0!</v>
      </c>
      <c r="H24" s="19">
        <f t="shared" si="3"/>
        <v>0</v>
      </c>
      <c r="I24" s="13">
        <f t="shared" si="4"/>
        <v>1</v>
      </c>
      <c r="L24" s="19" t="e">
        <f t="shared" si="0"/>
        <v>#DIV/0!</v>
      </c>
      <c r="M24" s="14" t="e">
        <f t="shared" si="5"/>
        <v>#DIV/0!</v>
      </c>
      <c r="N24" s="19" t="e">
        <f t="shared" si="6"/>
        <v>#DIV/0!</v>
      </c>
      <c r="Q24" s="19" t="e">
        <f t="shared" si="7"/>
        <v>#DIV/0!</v>
      </c>
    </row>
    <row r="25" spans="1:17" x14ac:dyDescent="0.4">
      <c r="A25" s="15">
        <v>23</v>
      </c>
      <c r="B25" s="17"/>
      <c r="C25" s="18"/>
      <c r="F25" s="19">
        <f t="shared" si="1"/>
        <v>0</v>
      </c>
      <c r="G25" s="19" t="e">
        <f t="shared" si="2"/>
        <v>#DIV/0!</v>
      </c>
      <c r="H25" s="19">
        <f t="shared" si="3"/>
        <v>0</v>
      </c>
      <c r="I25" s="13">
        <f t="shared" si="4"/>
        <v>1</v>
      </c>
      <c r="L25" s="19" t="e">
        <f t="shared" si="0"/>
        <v>#DIV/0!</v>
      </c>
      <c r="M25" s="14" t="e">
        <f t="shared" si="5"/>
        <v>#DIV/0!</v>
      </c>
      <c r="N25" s="19" t="e">
        <f t="shared" si="6"/>
        <v>#DIV/0!</v>
      </c>
      <c r="Q25" s="19" t="e">
        <f t="shared" si="7"/>
        <v>#DIV/0!</v>
      </c>
    </row>
  </sheetData>
  <mergeCells count="1">
    <mergeCell ref="L1:N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zoomScale="80" zoomScaleNormal="80" workbookViewId="0"/>
  </sheetViews>
  <sheetFormatPr defaultColWidth="8.125" defaultRowHeight="14.25" x14ac:dyDescent="0.4"/>
  <cols>
    <col min="1" max="1" width="6.625" style="12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11"/>
  </cols>
  <sheetData>
    <row r="1" spans="1:10" x14ac:dyDescent="0.4">
      <c r="A1" s="11" t="s">
        <v>24</v>
      </c>
    </row>
    <row r="2" spans="1:10" x14ac:dyDescent="0.4">
      <c r="A2" s="97"/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">
      <c r="A9" s="98"/>
      <c r="B9" s="98"/>
      <c r="C9" s="98"/>
      <c r="D9" s="98"/>
      <c r="E9" s="98"/>
      <c r="F9" s="98"/>
      <c r="G9" s="98"/>
      <c r="H9" s="98"/>
      <c r="I9" s="98"/>
      <c r="J9" s="98"/>
    </row>
    <row r="11" spans="1:10" x14ac:dyDescent="0.4">
      <c r="A11" s="11" t="s">
        <v>25</v>
      </c>
    </row>
    <row r="12" spans="1:10" x14ac:dyDescent="0.4">
      <c r="A12" s="99"/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 x14ac:dyDescent="0.4">
      <c r="A13" s="100"/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x14ac:dyDescent="0.4">
      <c r="A14" s="100"/>
      <c r="B14" s="100"/>
      <c r="C14" s="100"/>
      <c r="D14" s="100"/>
      <c r="E14" s="100"/>
      <c r="F14" s="100"/>
      <c r="G14" s="100"/>
      <c r="H14" s="100"/>
      <c r="I14" s="100"/>
      <c r="J14" s="100"/>
    </row>
    <row r="15" spans="1:10" x14ac:dyDescent="0.4">
      <c r="A15" s="100"/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0" x14ac:dyDescent="0.4">
      <c r="A16" s="100"/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x14ac:dyDescent="0.4">
      <c r="A17" s="100"/>
      <c r="B17" s="100"/>
      <c r="C17" s="100"/>
      <c r="D17" s="100"/>
      <c r="E17" s="100"/>
      <c r="F17" s="100"/>
      <c r="G17" s="100"/>
      <c r="H17" s="100"/>
      <c r="I17" s="100"/>
      <c r="J17" s="100"/>
    </row>
    <row r="18" spans="1:10" x14ac:dyDescent="0.4">
      <c r="A18" s="100"/>
      <c r="B18" s="100"/>
      <c r="C18" s="100"/>
      <c r="D18" s="100"/>
      <c r="E18" s="100"/>
      <c r="F18" s="100"/>
      <c r="G18" s="100"/>
      <c r="H18" s="100"/>
      <c r="I18" s="100"/>
      <c r="J18" s="100"/>
    </row>
    <row r="19" spans="1:10" x14ac:dyDescent="0.4">
      <c r="A19" s="100"/>
      <c r="B19" s="100"/>
      <c r="C19" s="100"/>
      <c r="D19" s="100"/>
      <c r="E19" s="100"/>
      <c r="F19" s="100"/>
      <c r="G19" s="100"/>
      <c r="H19" s="100"/>
      <c r="I19" s="100"/>
      <c r="J19" s="100"/>
    </row>
    <row r="21" spans="1:10" x14ac:dyDescent="0.4">
      <c r="A21" s="11" t="s">
        <v>26</v>
      </c>
    </row>
    <row r="22" spans="1:10" x14ac:dyDescent="0.4">
      <c r="A22" s="99"/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">
      <c r="A29" s="99"/>
      <c r="B29" s="99"/>
      <c r="C29" s="99"/>
      <c r="D29" s="99"/>
      <c r="E29" s="99"/>
      <c r="F29" s="99"/>
      <c r="G29" s="99"/>
      <c r="H29" s="99"/>
      <c r="I29" s="99"/>
      <c r="J29" s="9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1" t="s">
        <v>13</v>
      </c>
      <c r="B1" s="2"/>
      <c r="C1" s="3"/>
      <c r="D1" s="4"/>
      <c r="E1" s="3"/>
      <c r="F1" s="4"/>
      <c r="G1" s="3"/>
      <c r="H1" s="4"/>
    </row>
    <row r="2" spans="1:8" x14ac:dyDescent="0.4">
      <c r="A2" s="5"/>
      <c r="B2" s="3"/>
      <c r="C2" s="3"/>
      <c r="D2" s="4"/>
      <c r="E2" s="3"/>
      <c r="F2" s="4"/>
      <c r="G2" s="3"/>
      <c r="H2" s="4"/>
    </row>
    <row r="3" spans="1:8" x14ac:dyDescent="0.4">
      <c r="A3" s="6" t="s">
        <v>14</v>
      </c>
      <c r="B3" s="6" t="s">
        <v>15</v>
      </c>
      <c r="C3" s="6" t="s">
        <v>16</v>
      </c>
      <c r="D3" s="7" t="s">
        <v>17</v>
      </c>
      <c r="E3" s="6" t="s">
        <v>18</v>
      </c>
      <c r="F3" s="7" t="s">
        <v>17</v>
      </c>
      <c r="G3" s="6" t="s">
        <v>19</v>
      </c>
      <c r="H3" s="7" t="s">
        <v>17</v>
      </c>
    </row>
    <row r="4" spans="1:8" x14ac:dyDescent="0.4">
      <c r="A4" s="8" t="s">
        <v>20</v>
      </c>
      <c r="B4" s="8" t="s">
        <v>21</v>
      </c>
      <c r="C4" s="8"/>
      <c r="D4" s="9"/>
      <c r="E4" s="8"/>
      <c r="F4" s="9"/>
      <c r="G4" s="8"/>
      <c r="H4" s="9"/>
    </row>
    <row r="5" spans="1:8" x14ac:dyDescent="0.4">
      <c r="A5" s="8" t="s">
        <v>20</v>
      </c>
      <c r="B5" s="8"/>
      <c r="C5" s="8"/>
      <c r="D5" s="9"/>
      <c r="E5" s="8"/>
      <c r="F5" s="10"/>
      <c r="G5" s="8"/>
      <c r="H5" s="10"/>
    </row>
    <row r="6" spans="1:8" x14ac:dyDescent="0.4">
      <c r="A6" s="8" t="s">
        <v>20</v>
      </c>
      <c r="B6" s="8"/>
      <c r="C6" s="8"/>
      <c r="D6" s="10"/>
      <c r="E6" s="8"/>
      <c r="F6" s="10"/>
      <c r="G6" s="8"/>
      <c r="H6" s="10"/>
    </row>
    <row r="7" spans="1:8" x14ac:dyDescent="0.4">
      <c r="A7" s="8" t="s">
        <v>20</v>
      </c>
      <c r="B7" s="8"/>
      <c r="C7" s="8"/>
      <c r="D7" s="10"/>
      <c r="E7" s="8"/>
      <c r="F7" s="10"/>
      <c r="G7" s="8"/>
      <c r="H7" s="10"/>
    </row>
    <row r="8" spans="1:8" x14ac:dyDescent="0.4">
      <c r="A8" s="8" t="s">
        <v>20</v>
      </c>
      <c r="B8" s="8"/>
      <c r="C8" s="8"/>
      <c r="D8" s="10"/>
      <c r="E8" s="8"/>
      <c r="F8" s="10"/>
      <c r="G8" s="8"/>
      <c r="H8" s="10"/>
    </row>
    <row r="9" spans="1:8" x14ac:dyDescent="0.4">
      <c r="A9" s="8" t="s">
        <v>20</v>
      </c>
      <c r="B9" s="8"/>
      <c r="C9" s="8"/>
      <c r="D9" s="10"/>
      <c r="E9" s="8"/>
      <c r="F9" s="10"/>
      <c r="G9" s="8"/>
      <c r="H9" s="10"/>
    </row>
    <row r="10" spans="1:8" x14ac:dyDescent="0.4">
      <c r="A10" s="8" t="s">
        <v>20</v>
      </c>
      <c r="B10" s="8"/>
      <c r="C10" s="8"/>
      <c r="D10" s="10"/>
      <c r="E10" s="8"/>
      <c r="F10" s="10"/>
      <c r="G10" s="8"/>
      <c r="H10" s="10"/>
    </row>
    <row r="11" spans="1:8" x14ac:dyDescent="0.4">
      <c r="A11" s="8" t="s">
        <v>20</v>
      </c>
      <c r="B11" s="8"/>
      <c r="C11" s="8"/>
      <c r="D11" s="10"/>
      <c r="E11" s="8"/>
      <c r="F11" s="10"/>
      <c r="G11" s="8"/>
      <c r="H11" s="10"/>
    </row>
    <row r="12" spans="1:8" x14ac:dyDescent="0.4">
      <c r="A12" s="5"/>
      <c r="B12" s="3"/>
      <c r="C12" s="3"/>
      <c r="D12" s="4"/>
      <c r="E12" s="3"/>
      <c r="F12" s="4"/>
      <c r="G12" s="3"/>
      <c r="H12" s="4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検証DATA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Heidi Yamanaka</cp:lastModifiedBy>
  <dcterms:created xsi:type="dcterms:W3CDTF">2020-09-18T03:10:57Z</dcterms:created>
  <dcterms:modified xsi:type="dcterms:W3CDTF">2024-11-19T12:10:31Z</dcterms:modified>
</cp:coreProperties>
</file>